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645" windowWidth="12000" windowHeight="3060" activeTab="7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maszyny" sheetId="7" r:id="rId7"/>
    <sheet name="OSP, Drogi " sheetId="8" r:id="rId8"/>
  </sheets>
  <definedNames>
    <definedName name="_xlnm.Print_Area" localSheetId="3">'auta'!$A$1:$AA$30</definedName>
    <definedName name="_xlnm.Print_Area" localSheetId="1">'budynki'!$A$1:$AA$62</definedName>
    <definedName name="_xlnm.Print_Area" localSheetId="2">'elektronika '!$A$1:$D$154</definedName>
    <definedName name="_xlnm.Print_Area" localSheetId="6">'maszyny'!$A$1:$J$29</definedName>
  </definedNames>
  <calcPr fullCalcOnLoad="1"/>
</workbook>
</file>

<file path=xl/comments2.xml><?xml version="1.0" encoding="utf-8"?>
<comments xmlns="http://schemas.openxmlformats.org/spreadsheetml/2006/main">
  <authors>
    <author>Maximus-Broker</author>
  </authors>
  <commentList>
    <comment ref="G40" authorId="0">
      <text>
        <r>
          <rPr>
            <b/>
            <sz val="8"/>
            <rFont val="Tahoma"/>
            <family val="2"/>
          </rPr>
          <t>Maximus-Broker:</t>
        </r>
        <r>
          <rPr>
            <sz val="8"/>
            <rFont val="Tahoma"/>
            <family val="2"/>
          </rPr>
          <t xml:space="preserve">
poczatkowa 157423,32zł</t>
        </r>
      </text>
    </comment>
    <comment ref="G41" authorId="0">
      <text>
        <r>
          <rPr>
            <b/>
            <sz val="8"/>
            <rFont val="Tahoma"/>
            <family val="2"/>
          </rPr>
          <t>Maximus-Broker:</t>
        </r>
        <r>
          <rPr>
            <sz val="8"/>
            <rFont val="Tahoma"/>
            <family val="2"/>
          </rPr>
          <t xml:space="preserve">
wart pocz. 50835,00 zł
</t>
        </r>
      </text>
    </comment>
  </commentList>
</comments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comments6.xml><?xml version="1.0" encoding="utf-8"?>
<comments xmlns="http://schemas.openxmlformats.org/spreadsheetml/2006/main">
  <authors>
    <author>Anna</author>
  </authors>
  <commentList>
    <comment ref="C9" authorId="0">
      <text>
        <r>
          <rPr>
            <b/>
            <sz val="8"/>
            <rFont val="Tahoma"/>
            <family val="2"/>
          </rPr>
          <t>Anna:</t>
        </r>
        <r>
          <rPr>
            <sz val="8"/>
            <rFont val="Tahoma"/>
            <family val="2"/>
          </rPr>
          <t xml:space="preserve">
w tym piec 18900 zł</t>
        </r>
      </text>
    </comment>
  </commentList>
</comments>
</file>

<file path=xl/sharedStrings.xml><?xml version="1.0" encoding="utf-8"?>
<sst xmlns="http://schemas.openxmlformats.org/spreadsheetml/2006/main" count="704" uniqueCount="466">
  <si>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</si>
  <si>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</si>
  <si>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</si>
  <si>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</si>
  <si>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</si>
  <si>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</si>
  <si>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</si>
  <si>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</si>
  <si>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</si>
  <si>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</si>
  <si>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</si>
  <si>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</si>
  <si>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</si>
  <si>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</si>
  <si>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</si>
  <si>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</si>
  <si>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</si>
  <si>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</si>
  <si>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</si>
  <si>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</si>
  <si>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</si>
  <si>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</si>
  <si>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</si>
  <si>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</si>
  <si>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</si>
  <si>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</si>
  <si>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</si>
  <si>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</si>
  <si>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</si>
  <si>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</si>
  <si>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</si>
  <si>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</si>
  <si>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</si>
  <si>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</si>
  <si>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</si>
  <si>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</si>
  <si>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</si>
  <si>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</si>
  <si>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</si>
  <si>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</si>
  <si>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</si>
  <si>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</si>
  <si>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</si>
  <si>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</si>
  <si>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</si>
  <si>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</si>
  <si>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</si>
  <si>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</si>
  <si>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</si>
  <si>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</si>
  <si>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</si>
  <si>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</si>
  <si>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</si>
  <si>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</si>
  <si>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Tabela nr 6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</si>
  <si>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</si>
  <si>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</si>
  <si>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</si>
  <si>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</si>
  <si>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</si>
  <si>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</si>
  <si>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</si>
  <si>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</si>
  <si>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</si>
  <si>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</si>
  <si>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</si>
  <si>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</si>
  <si>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</si>
  <si>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</si>
  <si>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</si>
  <si>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</si>
  <si>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</si>
  <si>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</si>
  <si>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</si>
  <si>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</si>
  <si>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</si>
  <si>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</si>
  <si>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</si>
  <si>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</si>
  <si>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</si>
  <si>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</si>
  <si>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</si>
  <si>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</si>
  <si>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</si>
  <si>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</si>
  <si>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</si>
  <si>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</si>
  <si>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</si>
  <si>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Wyposażenie pojazdu specjalnego</t>
  </si>
  <si>
    <t>Tabela nr 7 - Wykaz maszyn i urządzeń do ubezpieczenia od uszkodzeń (od wszystkich ryzyk)</t>
  </si>
  <si>
    <r>
      <t>Tabela nr 1 - Informacje ogólne do oceny ryzyka w</t>
    </r>
    <r>
      <rPr>
        <b/>
        <sz val="10"/>
        <color indexed="8"/>
        <rFont val="Arial"/>
        <family val="2"/>
      </rPr>
      <t xml:space="preserve"> Gminie Ostrowite</t>
    </r>
  </si>
  <si>
    <t>Urząd Gminy</t>
  </si>
  <si>
    <t>667-12-20-223</t>
  </si>
  <si>
    <t>1. Urząd Gminy</t>
  </si>
  <si>
    <t xml:space="preserve">1. Urząd Gminy </t>
  </si>
  <si>
    <t>Budynek UG</t>
  </si>
  <si>
    <t>alarm</t>
  </si>
  <si>
    <t>ul. Lipowa 2, Ostrowite</t>
  </si>
  <si>
    <t>Budynek OZ O-te</t>
  </si>
  <si>
    <t>ul. Zachodnia 7, Ostrowite</t>
  </si>
  <si>
    <t>Budynek OZ G-w</t>
  </si>
  <si>
    <t>ul. Armii Krajowej 3, Giewartów</t>
  </si>
  <si>
    <t>Budynek Kultury</t>
  </si>
  <si>
    <t>1912-1913</t>
  </si>
  <si>
    <t>ul. Zachodnia 3a, Ostrowite</t>
  </si>
  <si>
    <t>Budynek Gimnazjum</t>
  </si>
  <si>
    <t>urządzenie alarmowe CH-10LCD, żaluzje antywłamaniowe na piętrze w oknach od strony boiska, kraty w oknach na parterze od strony boiska, 3 drzwi po 2 zamki patentowe,gaśnice, hydranty</t>
  </si>
  <si>
    <t>ul. Szkolna 4, Ostrowite</t>
  </si>
  <si>
    <t>Budynek oc</t>
  </si>
  <si>
    <t>Budynek gosp. UG</t>
  </si>
  <si>
    <t>Pałac G-w</t>
  </si>
  <si>
    <t>ul. Parkowa 2, Giewartów</t>
  </si>
  <si>
    <t>Budynek gosp. O-te</t>
  </si>
  <si>
    <t>1975-1976</t>
  </si>
  <si>
    <t>ul. Zachodnia, Ostrowite</t>
  </si>
  <si>
    <t>Budynek gosp. N-o</t>
  </si>
  <si>
    <t>Naprusewo 40</t>
  </si>
  <si>
    <t>Świetlica Kania</t>
  </si>
  <si>
    <t>Salomonowo 16</t>
  </si>
  <si>
    <t>Świetlica St. Olsz.</t>
  </si>
  <si>
    <t>Stara Olszyna 12</t>
  </si>
  <si>
    <t>Budynek socj. O-te</t>
  </si>
  <si>
    <t>ul. Jeziorna, Ostrowite</t>
  </si>
  <si>
    <t>Świetlica M-ca</t>
  </si>
  <si>
    <t>1974-1975</t>
  </si>
  <si>
    <t>Mieczownica</t>
  </si>
  <si>
    <t>Budynek mieszk. G-w</t>
  </si>
  <si>
    <t>ul. Armii Krajowej 2, Giewartów</t>
  </si>
  <si>
    <t>Budynek mieszk. N-o</t>
  </si>
  <si>
    <t>Budynek mieszk. O-te</t>
  </si>
  <si>
    <t>ul. Kościelna 2, Ostrowite</t>
  </si>
  <si>
    <t>Budynek mieszk. Lipnica</t>
  </si>
  <si>
    <t>Lipnica 7</t>
  </si>
  <si>
    <t>Świetlica Giewartów Holendry</t>
  </si>
  <si>
    <t>Giewartów Holendry</t>
  </si>
  <si>
    <t>Budynek mieszkalny Izdebno</t>
  </si>
  <si>
    <t>Izdebno</t>
  </si>
  <si>
    <t>Świetlica Lucynowo</t>
  </si>
  <si>
    <t>Lucynowo</t>
  </si>
  <si>
    <t>Budynek Sosjalny Lucynowo</t>
  </si>
  <si>
    <t>Budynek mieszkalny Giewartów Holendry</t>
  </si>
  <si>
    <t>Budynek OSP Kosewo</t>
  </si>
  <si>
    <t>Budynek Świetlicy środowiskowej w Ostrowitem</t>
  </si>
  <si>
    <t>Kopiarka cyfrowa d-copia 200</t>
  </si>
  <si>
    <t>Zestaw komputerowy</t>
  </si>
  <si>
    <t>Monitor LCD17 LG</t>
  </si>
  <si>
    <t>Drukarka</t>
  </si>
  <si>
    <t>Drukarka HP BUSINESS INK JET 2800</t>
  </si>
  <si>
    <t>Drukarka laserowa SAMSUNG ML-2010</t>
  </si>
  <si>
    <t>Komputer ADAX DELTA PP 945 P4-D</t>
  </si>
  <si>
    <t>Niszczarka Wallner PPS 701C</t>
  </si>
  <si>
    <t>Drukarka HP</t>
  </si>
  <si>
    <t>Monitor Samsung 720N</t>
  </si>
  <si>
    <t>Skaner Plustek Optic Pro ST 64+</t>
  </si>
  <si>
    <t>Zestaw Komputerowy</t>
  </si>
  <si>
    <t>Notebook-ASUS/A6RP</t>
  </si>
  <si>
    <t>Aparat PANASONIC DMC-F27</t>
  </si>
  <si>
    <t xml:space="preserve">1.Urząd Gminy </t>
  </si>
  <si>
    <t>Tabela nr 3 - Wykaz sprzętu elektronicznego w  Gminie Ostrowite</t>
  </si>
  <si>
    <t xml:space="preserve">Urząd Gminy </t>
  </si>
  <si>
    <t>Jelcz</t>
  </si>
  <si>
    <t>L090</t>
  </si>
  <si>
    <t>SUJ09010040000474</t>
  </si>
  <si>
    <t>PSL50CP</t>
  </si>
  <si>
    <t>autobus szkolny</t>
  </si>
  <si>
    <t>Star 244</t>
  </si>
  <si>
    <t>0005</t>
  </si>
  <si>
    <t>PZ44LMI07961</t>
  </si>
  <si>
    <t>KNA261N</t>
  </si>
  <si>
    <t>specjalny</t>
  </si>
  <si>
    <t>Przyczepa lekka</t>
  </si>
  <si>
    <t>Zeppia</t>
  </si>
  <si>
    <t>SV9PC500010GK1005</t>
  </si>
  <si>
    <t>PSLC798</t>
  </si>
  <si>
    <t>600 kg</t>
  </si>
  <si>
    <t>Star</t>
  </si>
  <si>
    <t>SUSM69ZZZ3F001520</t>
  </si>
  <si>
    <t>PSLN998</t>
  </si>
  <si>
    <t>ciężarowy specjalny</t>
  </si>
  <si>
    <t>Volkswagen</t>
  </si>
  <si>
    <t xml:space="preserve">Transporter </t>
  </si>
  <si>
    <t>WV2ZZZ70ZPH131570</t>
  </si>
  <si>
    <t>PSL CC98</t>
  </si>
  <si>
    <t>05.11.1993</t>
  </si>
  <si>
    <t>FS Lublin</t>
  </si>
  <si>
    <t>3524</t>
  </si>
  <si>
    <t>SUL35242710071966</t>
  </si>
  <si>
    <t>PSLJ998</t>
  </si>
  <si>
    <t>IFA</t>
  </si>
  <si>
    <t>W50LA</t>
  </si>
  <si>
    <t>PSL98HH</t>
  </si>
  <si>
    <t>FS ŻUK</t>
  </si>
  <si>
    <t>SUL0071HR0574277</t>
  </si>
  <si>
    <t>KMF 8462</t>
  </si>
  <si>
    <t>specjany</t>
  </si>
  <si>
    <t>Volvo</t>
  </si>
  <si>
    <t>FL 614</t>
  </si>
  <si>
    <t>YB1A4A6KB430175</t>
  </si>
  <si>
    <t>PSL99PX</t>
  </si>
  <si>
    <t>Tarpan-</t>
  </si>
  <si>
    <t>Hooker</t>
  </si>
  <si>
    <t>SUR052800775FSR</t>
  </si>
  <si>
    <t xml:space="preserve">PSLS598 </t>
  </si>
  <si>
    <t xml:space="preserve">Fiat </t>
  </si>
  <si>
    <t>Scudo L241</t>
  </si>
  <si>
    <t>ZFA27000064213231</t>
  </si>
  <si>
    <t>PSL44RL</t>
  </si>
  <si>
    <t>do przewozu osób niepwłnosprawnych</t>
  </si>
  <si>
    <t>Zeppia S</t>
  </si>
  <si>
    <t>SV9PC400X80GK1016</t>
  </si>
  <si>
    <t>PSL22VL</t>
  </si>
  <si>
    <t>A) Liczba sołtysów w Gminie</t>
  </si>
  <si>
    <t>B) Wykaz jednostek OSP oraz młodzieżowych drużyn pożarniczych</t>
  </si>
  <si>
    <t>nazwa</t>
  </si>
  <si>
    <t>liczba członków</t>
  </si>
  <si>
    <t>1.</t>
  </si>
  <si>
    <t>Ostrowite</t>
  </si>
  <si>
    <t>2.</t>
  </si>
  <si>
    <t>Kąpiel</t>
  </si>
  <si>
    <t>3.</t>
  </si>
  <si>
    <t>Szyszłowo</t>
  </si>
  <si>
    <t>4.</t>
  </si>
  <si>
    <t>Jarotki</t>
  </si>
  <si>
    <t>5.</t>
  </si>
  <si>
    <t>Kosewo</t>
  </si>
  <si>
    <t>6.</t>
  </si>
  <si>
    <t>MDP Ostrowite</t>
  </si>
  <si>
    <t>7.</t>
  </si>
  <si>
    <t>MDP Szyszłowo</t>
  </si>
  <si>
    <t>razem:</t>
  </si>
  <si>
    <t>C) Długość dróg i ulic</t>
  </si>
  <si>
    <t>rodzaj drogi (utwardzone, gruntowe, ulice itp..)</t>
  </si>
  <si>
    <t>długość w kilometrach</t>
  </si>
  <si>
    <t>utwardzone</t>
  </si>
  <si>
    <t>gruntowe</t>
  </si>
  <si>
    <t xml:space="preserve">brak danych </t>
  </si>
  <si>
    <t xml:space="preserve">Gimnazjum </t>
  </si>
  <si>
    <t xml:space="preserve">2. Gimnazjum </t>
  </si>
  <si>
    <t>Gimnazjum</t>
  </si>
  <si>
    <t>zestaw komputerowy</t>
  </si>
  <si>
    <t>Zestaw komputerowy -laptopy</t>
  </si>
  <si>
    <t>kamera cyfrowa</t>
  </si>
  <si>
    <t>projektor</t>
  </si>
  <si>
    <t>tablica multimedialna</t>
  </si>
  <si>
    <t>aparat fotograficzny</t>
  </si>
  <si>
    <t>2. Gimnazjum</t>
  </si>
  <si>
    <t>Projektor TOSHIBA S8</t>
  </si>
  <si>
    <t>Notebook ASUS A8H-4PO18</t>
  </si>
  <si>
    <t xml:space="preserve">Projektor    </t>
  </si>
  <si>
    <t>Notebook</t>
  </si>
  <si>
    <t xml:space="preserve">Wideoprojektor </t>
  </si>
  <si>
    <t>Laptop 3 szt.</t>
  </si>
  <si>
    <t>Laptop Acer Aspire 4 szt</t>
  </si>
  <si>
    <t>Pianino</t>
  </si>
  <si>
    <t>ul. Szkolna 4, 62-402 Ostrowite</t>
  </si>
  <si>
    <t xml:space="preserve">Szkoła Podstawowa </t>
  </si>
  <si>
    <t>667-16-09-984</t>
  </si>
  <si>
    <t>3. Szkoła Podstawowa</t>
  </si>
  <si>
    <t>Budynek szkoły</t>
  </si>
  <si>
    <t>Sala gimnastyczna</t>
  </si>
  <si>
    <t>Dom Nauczyciela</t>
  </si>
  <si>
    <t>Budynek szkolny Gostuń</t>
  </si>
  <si>
    <t>Budynek gospodarczy</t>
  </si>
  <si>
    <t>Budynek inw.</t>
  </si>
  <si>
    <t>Budynek sanitarny</t>
  </si>
  <si>
    <t>2 szt. drzwi po 2 zamki patentowe, pianowe gasnice: 4 szt.</t>
  </si>
  <si>
    <t>1 szt. drzwi po 2 zamki patentowe, pianowa gasnica</t>
  </si>
  <si>
    <t>Gostuń</t>
  </si>
  <si>
    <t>Internetowe Centrum Informacji Multimedialnej</t>
  </si>
  <si>
    <t>telewizor LG 42</t>
  </si>
  <si>
    <t>laminator POPLAM A3</t>
  </si>
  <si>
    <t>Kserokopiarka Panasonik DP-8016</t>
  </si>
  <si>
    <t>3.Szkoła Podstawowa</t>
  </si>
  <si>
    <t>Laptop ASUS A3FC</t>
  </si>
  <si>
    <t>Laptop "Toshiba" A200-1N7</t>
  </si>
  <si>
    <t>VideoprojektorNOBO S-25</t>
  </si>
  <si>
    <t>Laptop DELL Vostro VB</t>
  </si>
  <si>
    <t>rzutnik walizkowy</t>
  </si>
  <si>
    <t>Szkoła Podstawowa</t>
  </si>
  <si>
    <t>21.10.2004</t>
  </si>
  <si>
    <t>08.10.2011</t>
  </si>
  <si>
    <t>43+miejsce na wózek</t>
  </si>
  <si>
    <t>12000kg</t>
  </si>
  <si>
    <t>nie</t>
  </si>
  <si>
    <t xml:space="preserve">3. Szkoła Podstaowa </t>
  </si>
  <si>
    <t xml:space="preserve">3. Szkoła Podstawowa </t>
  </si>
  <si>
    <t>Gminny Ośrodek Pomocy Społecznej</t>
  </si>
  <si>
    <t>4. Gminny Ośrodek Pomocy Społecznej</t>
  </si>
  <si>
    <t>4.Gminny Ośrodek Pomocy Społecznej</t>
  </si>
  <si>
    <t>Komputer</t>
  </si>
  <si>
    <t>Monitor</t>
  </si>
  <si>
    <t>Drukarka HP LaserJet M3027</t>
  </si>
  <si>
    <t>Środowiskowy Dom Samopomocy</t>
  </si>
  <si>
    <t>5. Środowiskowy Dom Samopomocy</t>
  </si>
  <si>
    <t>5.Środowiskowy Dom Samopomocy</t>
  </si>
  <si>
    <t>311589561</t>
  </si>
  <si>
    <t xml:space="preserve">gaśnice: 3 szt, system alarmowy, nadzór firmy ochroniarskiej, czujniki alarmowe w każdym pomieszczeniu na parterze, sygnalizacja alarmowa na parterze - powiadamiana jest agencja ochrony, </t>
  </si>
  <si>
    <t>Tabela nr 5 - Szkodowość w Gminie Ostrowite</t>
  </si>
  <si>
    <t>Kserokopiarka</t>
  </si>
  <si>
    <t>Urządzenie wielofunkcyjne</t>
  </si>
  <si>
    <t>Zestaw komputwrów z orogramowaniem - sala komputwrowa</t>
  </si>
  <si>
    <t>Aparat cyfrowy PANASONIC</t>
  </si>
  <si>
    <t>6.  Gminna Biblioteka Publiczna</t>
  </si>
  <si>
    <t>6. Gminna Biblioteka Publiczna</t>
  </si>
  <si>
    <t xml:space="preserve"> Gminna Biblioteka Publiczna</t>
  </si>
  <si>
    <t>667-14-99-656</t>
  </si>
  <si>
    <t>Gminna Biblioteka Publiczna</t>
  </si>
  <si>
    <t>000971689</t>
  </si>
  <si>
    <t>Kopiarka PANASONIC</t>
  </si>
  <si>
    <t>Instalacja antywłamaniowa</t>
  </si>
  <si>
    <t>Zestaw komputerowy z oprogramowaniem 6 szt.</t>
  </si>
  <si>
    <t>2006-2008</t>
  </si>
  <si>
    <t>Niszczarka</t>
  </si>
  <si>
    <t xml:space="preserve">Zestaw komputerowy z oprogramowaniem </t>
  </si>
  <si>
    <t xml:space="preserve">4580cm³/   132kW </t>
  </si>
  <si>
    <t>3730348</t>
  </si>
  <si>
    <t>667-122-00-97</t>
  </si>
  <si>
    <t>Szkoła Podstawowa w Giewartowie</t>
  </si>
  <si>
    <t>7.Szkoła Podstawowa w Giewartowie</t>
  </si>
  <si>
    <t>7. Szkoła Podstawowa w Giewartowie</t>
  </si>
  <si>
    <t>667-161-23-48</t>
  </si>
  <si>
    <t>001194897</t>
  </si>
  <si>
    <t>Budynek szkoły wraz z salą gimnastyczną oraz ogrodzeniem</t>
  </si>
  <si>
    <t>gaśnice, hydranty, kraty na oknach: sporadycznie, 9 szt. Drzwi standardowych, urządzenie alarmowe - sygnalizacja dźwiękowa, dozór pracowniczy przez część doby</t>
  </si>
  <si>
    <t>Giewartów</t>
  </si>
  <si>
    <t>Sprzęt komputerowy</t>
  </si>
  <si>
    <t>Sprzęt komputerowy sekretariat</t>
  </si>
  <si>
    <t>Wzmacniacz</t>
  </si>
  <si>
    <t>Zastaw faf.-tel.</t>
  </si>
  <si>
    <t>Zestaw komputwrowy</t>
  </si>
  <si>
    <t>Kserokopiarka Sharp AR 5516</t>
  </si>
  <si>
    <t>kserokopiarka Panasonic</t>
  </si>
  <si>
    <t>telewizor LG 42 Plazma</t>
  </si>
  <si>
    <t>laminoator, gilotyna</t>
  </si>
  <si>
    <t>Aparat cyfrowy</t>
  </si>
  <si>
    <t>Mikrofony bezprzewodowe</t>
  </si>
  <si>
    <t>Notebook HP</t>
  </si>
  <si>
    <t>Projektor SHARP</t>
  </si>
  <si>
    <t xml:space="preserve">Notebook </t>
  </si>
  <si>
    <t>radiomagnetofon CD</t>
  </si>
  <si>
    <t>DVD Panasonic S33e</t>
  </si>
  <si>
    <t>DVD Panasonic SD290</t>
  </si>
  <si>
    <t>Rzutnik walizkowy</t>
  </si>
  <si>
    <t>Laptop notebook Dell</t>
  </si>
  <si>
    <t>Projektor Benq</t>
  </si>
  <si>
    <t>Trzon gazowy 8 palnikowy</t>
  </si>
  <si>
    <t>wyrzynarka PST 680E</t>
  </si>
  <si>
    <t>Wiertarko-wkrętarka Bosch</t>
  </si>
  <si>
    <t>Wiertarka udarowa Bosch PS</t>
  </si>
  <si>
    <t>Patelnia uchylna</t>
  </si>
  <si>
    <t>Chłodziarka Electrolux</t>
  </si>
  <si>
    <t>kuchnia Gazowa Amica</t>
  </si>
  <si>
    <t>Kuchnia Gazowa Beko</t>
  </si>
  <si>
    <t>Zmywarko-wyparzarka kat321</t>
  </si>
  <si>
    <t xml:space="preserve">Tabela nr 4 - Wykaz pojazdów w Gminie Ostrowite </t>
  </si>
  <si>
    <t>KB</t>
  </si>
  <si>
    <t>tak</t>
  </si>
  <si>
    <t>brak</t>
  </si>
  <si>
    <t>Lucynowo 2,62-402 Ostrowite</t>
  </si>
  <si>
    <t>O</t>
  </si>
  <si>
    <t>Mury zewnętrzne- cegla pełna murowana zaprawą  cementowo- wapienną ze żwirem. Mury wewnętrzne nośne wykonane z cegły pełne, działowe z cegły dziurawki.</t>
  </si>
  <si>
    <t>Stropy wykonane jako drewniane  gdzie elementami nośnymi są belki drewniane. Nad korytarzami w części komunikacyjnej żelbetowe.</t>
  </si>
  <si>
    <t>Konstrukcja drewniana płatwiowo kleszczowa dwiema ściankami stolcowymi dwiema płatwiami  pośrednimi. Krokwie 7cmx14cm, płatwie 13,3cmx 13,5cm,słupy 13cmx13cm. Konstrukcja drewniana deskowana, blacha na zewnątrz.</t>
  </si>
  <si>
    <t>Na poddaszu nie skladuje  się żadnych materiałów.</t>
  </si>
  <si>
    <t>Zły stan techniczny pokrycia dachowego. Krokwie oparte są na kominach.</t>
  </si>
  <si>
    <t>Kable miedziane wymienione w 2005 roku.</t>
  </si>
  <si>
    <t>Ogrzewanie olejowe (olej opałowy). Instalacja wodno- kanalizacyjna stan dobry PCV-ocynk</t>
  </si>
  <si>
    <t>Stolarka okienna stan dobry PCV. Stolarka drzwiowa- aluminium</t>
  </si>
  <si>
    <t>Brak</t>
  </si>
  <si>
    <t>Brak instalacji wentylacyjnej, Jej rolę spełnia nieużywana instalacja kominowa</t>
  </si>
  <si>
    <t>Ściany zewnętrzne murowane z cegły pełnej. Mury wewnętrzne nosne wykonane z cegły pełnej , działowe z cegły dziurawki.</t>
  </si>
  <si>
    <t>Stropy nad częścią dydaktyczną wykonane jako żelbetowe . W części Sali gimnastycznej sufity podwieszane z płyt pilśniowych twardych obitych listwami  i ocieplone watą mineralną.</t>
  </si>
  <si>
    <t>Nad częścią dydaktyczną konstrukcja drewniana płatwiowo kleszczowa  z dwiema ściankami  stolcowymi i dwiema płatwiami  pośrednimi. Krokwie 7x14, płatwie 12x15, słupy 12x12 . Nad salą gimnastyczną konstrukcja dachowa  z dźwigarów kratowych drewnianych.</t>
  </si>
  <si>
    <t>Zły stan techniczny pokrycia dachowego 30% elementów do wymiany. Stan techniczny dźwigarów dobry. Stopodach wymaga uzupełnienia ocieplenia.</t>
  </si>
  <si>
    <t>Stan dobry</t>
  </si>
  <si>
    <t>Stolarka okienna stan dobry PCV. Stolarka drzwiowa- aluminiowa oraz w częsci drewniana</t>
  </si>
  <si>
    <t>26.09.1983</t>
  </si>
  <si>
    <t>02.10.2003</t>
  </si>
  <si>
    <t>20.12.2002</t>
  </si>
  <si>
    <t>09.10.2011</t>
  </si>
  <si>
    <t>28.10.2013 28.10.2014 28.10.2015</t>
  </si>
  <si>
    <t>SP Ostrowite</t>
  </si>
  <si>
    <t>17.01.2012 17.01.2013 17.01.2014</t>
  </si>
  <si>
    <t>16.01.2013 16.01.2014 16.01.2015</t>
  </si>
  <si>
    <t>07.01.2012 07.01.2012 07.01.2012</t>
  </si>
  <si>
    <t>06.01.2013 06.01.2013 06.01.2013</t>
  </si>
  <si>
    <t>08.01.2012 08.01.2013 08.01.2014</t>
  </si>
  <si>
    <t>07.01.2013 07.01.2014 07.01.2015</t>
  </si>
  <si>
    <t xml:space="preserve"> 10.10.2012 10.10.2013 10.10.2014</t>
  </si>
  <si>
    <t>09.10.2013 09.10.2014 09.10.2015</t>
  </si>
  <si>
    <t>07.07.2012 07.07.2013 07.07.2014</t>
  </si>
  <si>
    <t>06.07.2013 06.07.2014 06.07.2015</t>
  </si>
  <si>
    <t>15.03.2012 15.03.2013 15.03.2014</t>
  </si>
  <si>
    <t>14.03.2013 14.03.2014 14.03.2015</t>
  </si>
  <si>
    <t>20.11.2011 20.11.2012 20.11.2013</t>
  </si>
  <si>
    <t>19.11.2012 19.11.2013 19.11.2014</t>
  </si>
  <si>
    <t>01.01.2012 01.01.2013 01.01.2014</t>
  </si>
  <si>
    <t>31.12.2013 31.12.2014 31.12.2015</t>
  </si>
  <si>
    <t>23.12.2011 23.12.2012 23.12.2013</t>
  </si>
  <si>
    <t>22.12.2012 22.12.2013 22.12.2014</t>
  </si>
  <si>
    <t>SDŚ Lucynowo</t>
  </si>
  <si>
    <t>25.08.2012 25.08.2013 25.08.2014</t>
  </si>
  <si>
    <t>24.08.2013 24.08.2014 24.08.2015</t>
  </si>
  <si>
    <t>OSP Ostrowie</t>
  </si>
  <si>
    <t>Przyczepa</t>
  </si>
  <si>
    <t>26.08.2008</t>
  </si>
  <si>
    <t>UG Ostrowite</t>
  </si>
  <si>
    <t>OSP Kąpiel</t>
  </si>
  <si>
    <t>OSP Szyszłowo</t>
  </si>
  <si>
    <t>OSP Ostrowite</t>
  </si>
  <si>
    <t>29.10.2012 29.10.2013 29.10.2014</t>
  </si>
  <si>
    <t>Suma ubezpieczenia (wartość pojazdu z VAT)</t>
  </si>
  <si>
    <t>TAK</t>
  </si>
  <si>
    <t>NIE</t>
  </si>
  <si>
    <t>nie dotyczy</t>
  </si>
  <si>
    <t>kubatura (w m³)***</t>
  </si>
  <si>
    <r>
      <t>T</t>
    </r>
    <r>
      <rPr>
        <b/>
        <sz val="9"/>
        <color indexed="8"/>
        <rFont val="Verdana"/>
        <family val="2"/>
      </rPr>
      <t>abela nr 2 - Wykaz budynków i budowli w Gminie Ostrowite.</t>
    </r>
  </si>
  <si>
    <r>
      <t>czy na poddaszu są składkowane materiały palne?</t>
    </r>
    <r>
      <rPr>
        <b/>
        <sz val="9"/>
        <color indexed="60"/>
        <rFont val="Verdana"/>
        <family val="2"/>
      </rPr>
      <t xml:space="preserve"> </t>
    </r>
  </si>
  <si>
    <t>01.01.2012       01.01.2013    01.01.2014</t>
  </si>
  <si>
    <t>31.12.2012 31.12.2013  31.12.2014</t>
  </si>
  <si>
    <t>Dodatkowe informacje:</t>
  </si>
  <si>
    <t>W ciągu ostatnich 15 lat nie wystąpiła powódź w Gminie Ostrowite.</t>
  </si>
  <si>
    <t>W jednostkach organizacyjny Gminy Ostrowite (lokalizacjach zgłoszonych do ubezpieczenia) w ciągu ostatnich lat nie wystąpiła powódź.</t>
  </si>
  <si>
    <t>OC dróg, uszkodzenie pojazdu na drodze</t>
  </si>
  <si>
    <t xml:space="preserve">AC, wymina szyby przedniej w autobusie szkolnym </t>
  </si>
  <si>
    <t>Ogień i inne zywioly, uszkodzenie kotła parowego</t>
  </si>
  <si>
    <t>RAZEM:</t>
  </si>
  <si>
    <t>Informacja o rezerwach</t>
  </si>
  <si>
    <t>brak rezerw</t>
  </si>
  <si>
    <t xml:space="preserve"> Urząd Gminy </t>
  </si>
  <si>
    <t>Ogółem jednostki organizacyjne Gminy Ostrowite</t>
  </si>
  <si>
    <t>2008-2009</t>
  </si>
  <si>
    <t>szyby</t>
  </si>
  <si>
    <t>2009-2010</t>
  </si>
  <si>
    <t xml:space="preserve">ogień   </t>
  </si>
  <si>
    <t>Ogółem jednostki oświatowe Gminy Ostrowite</t>
  </si>
  <si>
    <t>NNW szkolne</t>
  </si>
  <si>
    <t>cegła + pustaki</t>
  </si>
  <si>
    <t>płyty żelbetonowe</t>
  </si>
  <si>
    <t xml:space="preserve"> płyty korytkowe</t>
  </si>
  <si>
    <t xml:space="preserve">         -</t>
  </si>
  <si>
    <t xml:space="preserve">       -</t>
  </si>
  <si>
    <t>tradycyjna</t>
  </si>
  <si>
    <t>wodociąg gminny,kanalizacja gminna,kotłownia szkolna</t>
  </si>
  <si>
    <t>PCV+ drewno</t>
  </si>
  <si>
    <t>butle propan -butan</t>
  </si>
  <si>
    <t>14.100</t>
  </si>
  <si>
    <t>1988</t>
  </si>
  <si>
    <t>45 W</t>
  </si>
  <si>
    <t>500 W</t>
  </si>
  <si>
    <t>14,4 W</t>
  </si>
  <si>
    <t>100 W</t>
  </si>
  <si>
    <t>1 100 W</t>
  </si>
  <si>
    <t xml:space="preserve"> 2 900 W</t>
  </si>
  <si>
    <t>2 000 W</t>
  </si>
  <si>
    <t>5,4 kW</t>
  </si>
  <si>
    <t>4 800 W</t>
  </si>
  <si>
    <t>Zestaw kotłów parowych</t>
  </si>
  <si>
    <t>18 kW</t>
  </si>
  <si>
    <t>BOSCH do cięcia betonu</t>
  </si>
  <si>
    <t>BOSCH do cięcia metalu</t>
  </si>
  <si>
    <t>600 W</t>
  </si>
  <si>
    <t>Spawarka BESTER</t>
  </si>
  <si>
    <t>1 440 W</t>
  </si>
  <si>
    <t>667-160-99-61</t>
  </si>
  <si>
    <t>Ogień i inne zywioły, uszkodzenie telefonów komórkowych podczas akcji ratowniczej (KULANCJA)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</si>
</sst>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d/mm/yyyy"/>
    <numFmt numFmtId="182" formatCode="#,##0.000"/>
    <numFmt numFmtId="183" formatCode="#,##0.0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i/>
      <sz val="9"/>
      <name val="Verdana"/>
      <family val="2"/>
    </font>
    <font>
      <b/>
      <sz val="9"/>
      <color indexed="60"/>
      <name val="Verdana"/>
      <family val="2"/>
    </font>
    <font>
      <b/>
      <i/>
      <sz val="9"/>
      <name val="Verdana"/>
      <family val="2"/>
    </font>
    <font>
      <b/>
      <i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168" fontId="0" fillId="0" borderId="10" xfId="0" applyNumberFormat="1" applyFont="1" applyBorder="1" applyAlignment="1">
      <alignment horizontal="right" vertical="top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168" fontId="0" fillId="0" borderId="13" xfId="0" applyNumberFormat="1" applyFill="1" applyBorder="1" applyAlignment="1">
      <alignment vertical="center"/>
    </xf>
    <xf numFmtId="168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68" fontId="0" fillId="0" borderId="10" xfId="0" applyNumberFormat="1" applyFont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68" fontId="0" fillId="33" borderId="10" xfId="0" applyNumberFormat="1" applyFont="1" applyFill="1" applyBorder="1" applyAlignment="1">
      <alignment horizontal="center" vertical="center"/>
    </xf>
    <xf numFmtId="168" fontId="1" fillId="34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44" fontId="1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179" fontId="0" fillId="0" borderId="10" xfId="52" applyNumberFormat="1" applyFont="1" applyBorder="1" applyAlignment="1">
      <alignment horizontal="right" vertical="center" wrapText="1"/>
      <protection/>
    </xf>
    <xf numFmtId="44" fontId="0" fillId="0" borderId="10" xfId="67" applyFont="1" applyBorder="1" applyAlignment="1">
      <alignment vertical="center"/>
    </xf>
    <xf numFmtId="180" fontId="0" fillId="36" borderId="15" xfId="52" applyNumberFormat="1" applyFont="1" applyFill="1" applyBorder="1" applyAlignment="1">
      <alignment horizontal="right" vertical="center" wrapText="1"/>
      <protection/>
    </xf>
    <xf numFmtId="180" fontId="0" fillId="0" borderId="15" xfId="52" applyNumberFormat="1" applyFont="1" applyFill="1" applyBorder="1" applyAlignment="1">
      <alignment horizontal="right" vertical="center" wrapText="1"/>
      <protection/>
    </xf>
    <xf numFmtId="44" fontId="0" fillId="0" borderId="15" xfId="67" applyFont="1" applyFill="1" applyBorder="1" applyAlignment="1">
      <alignment vertical="center"/>
    </xf>
    <xf numFmtId="179" fontId="4" fillId="0" borderId="15" xfId="56" applyNumberFormat="1" applyFont="1" applyFill="1" applyBorder="1" applyAlignment="1">
      <alignment horizontal="right" vertical="center" wrapText="1"/>
      <protection/>
    </xf>
    <xf numFmtId="179" fontId="0" fillId="0" borderId="15" xfId="56" applyNumberFormat="1" applyFont="1" applyFill="1" applyBorder="1" applyAlignment="1">
      <alignment horizontal="right" vertical="center" wrapText="1"/>
      <protection/>
    </xf>
    <xf numFmtId="44" fontId="4" fillId="0" borderId="10" xfId="56" applyNumberFormat="1" applyFont="1" applyFill="1" applyBorder="1" applyAlignment="1">
      <alignment horizontal="right" vertical="center" wrapText="1"/>
      <protection/>
    </xf>
    <xf numFmtId="44" fontId="0" fillId="0" borderId="10" xfId="52" applyNumberFormat="1" applyFont="1" applyFill="1" applyBorder="1" applyAlignment="1">
      <alignment horizontal="right" vertical="center" wrapText="1"/>
      <protection/>
    </xf>
    <xf numFmtId="179" fontId="4" fillId="0" borderId="16" xfId="56" applyNumberFormat="1" applyFont="1" applyFill="1" applyBorder="1" applyAlignment="1">
      <alignment horizontal="right" vertical="center" wrapText="1"/>
      <protection/>
    </xf>
    <xf numFmtId="44" fontId="0" fillId="35" borderId="17" xfId="67" applyFont="1" applyFill="1" applyBorder="1" applyAlignment="1">
      <alignment vertical="center"/>
    </xf>
    <xf numFmtId="178" fontId="0" fillId="35" borderId="17" xfId="52" applyNumberFormat="1" applyFont="1" applyFill="1" applyBorder="1">
      <alignment/>
      <protection/>
    </xf>
    <xf numFmtId="44" fontId="0" fillId="35" borderId="15" xfId="67" applyFont="1" applyFill="1" applyBorder="1" applyAlignment="1">
      <alignment vertical="center"/>
    </xf>
    <xf numFmtId="0" fontId="0" fillId="0" borderId="18" xfId="52" applyFont="1" applyFill="1" applyBorder="1" applyAlignment="1">
      <alignment horizontal="center" vertical="center"/>
      <protection/>
    </xf>
    <xf numFmtId="0" fontId="0" fillId="0" borderId="16" xfId="52" applyFont="1" applyFill="1" applyBorder="1" applyAlignment="1">
      <alignment horizontal="center" vertical="center"/>
      <protection/>
    </xf>
    <xf numFmtId="0" fontId="64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168" fontId="0" fillId="37" borderId="19" xfId="0" applyNumberFormat="1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vertical="center"/>
    </xf>
    <xf numFmtId="0" fontId="0" fillId="37" borderId="0" xfId="0" applyFont="1" applyFill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18" fillId="0" borderId="0" xfId="54" applyFont="1">
      <alignment/>
      <protection/>
    </xf>
    <xf numFmtId="0" fontId="0" fillId="0" borderId="0" xfId="54">
      <alignment/>
      <protection/>
    </xf>
    <xf numFmtId="0" fontId="19" fillId="0" borderId="20" xfId="54" applyFont="1" applyFill="1" applyBorder="1" applyAlignment="1">
      <alignment horizontal="center"/>
      <protection/>
    </xf>
    <xf numFmtId="0" fontId="19" fillId="0" borderId="21" xfId="54" applyFont="1" applyFill="1" applyBorder="1" applyAlignment="1">
      <alignment horizontal="center"/>
      <protection/>
    </xf>
    <xf numFmtId="0" fontId="19" fillId="0" borderId="22" xfId="54" applyFont="1" applyFill="1" applyBorder="1" applyAlignment="1">
      <alignment horizontal="center"/>
      <protection/>
    </xf>
    <xf numFmtId="0" fontId="18" fillId="0" borderId="19" xfId="54" applyFont="1" applyBorder="1">
      <alignment/>
      <protection/>
    </xf>
    <xf numFmtId="0" fontId="18" fillId="0" borderId="10" xfId="54" applyFont="1" applyBorder="1">
      <alignment/>
      <protection/>
    </xf>
    <xf numFmtId="0" fontId="0" fillId="0" borderId="0" xfId="54" applyAlignment="1">
      <alignment horizontal="right"/>
      <protection/>
    </xf>
    <xf numFmtId="0" fontId="19" fillId="0" borderId="10" xfId="54" applyFont="1" applyBorder="1" applyAlignment="1">
      <alignment horizontal="right"/>
      <protection/>
    </xf>
    <xf numFmtId="0" fontId="19" fillId="0" borderId="10" xfId="54" applyFont="1" applyBorder="1">
      <alignment/>
      <protection/>
    </xf>
    <xf numFmtId="0" fontId="0" fillId="35" borderId="23" xfId="54" applyFill="1" applyBorder="1">
      <alignment/>
      <protection/>
    </xf>
    <xf numFmtId="0" fontId="0" fillId="35" borderId="24" xfId="54" applyFill="1" applyBorder="1">
      <alignment/>
      <protection/>
    </xf>
    <xf numFmtId="0" fontId="17" fillId="35" borderId="25" xfId="54" applyFont="1" applyFill="1" applyBorder="1">
      <alignment/>
      <protection/>
    </xf>
    <xf numFmtId="0" fontId="17" fillId="35" borderId="24" xfId="54" applyFont="1" applyFill="1" applyBorder="1">
      <alignment/>
      <protection/>
    </xf>
    <xf numFmtId="0" fontId="18" fillId="35" borderId="24" xfId="54" applyFont="1" applyFill="1" applyBorder="1">
      <alignment/>
      <protection/>
    </xf>
    <xf numFmtId="0" fontId="17" fillId="35" borderId="25" xfId="54" applyFont="1" applyFill="1" applyBorder="1" applyAlignment="1">
      <alignment horizontal="left"/>
      <protection/>
    </xf>
    <xf numFmtId="0" fontId="17" fillId="35" borderId="24" xfId="54" applyFont="1" applyFill="1" applyBorder="1" applyAlignment="1">
      <alignment horizontal="center"/>
      <protection/>
    </xf>
    <xf numFmtId="0" fontId="0" fillId="35" borderId="25" xfId="54" applyFill="1" applyBorder="1">
      <alignment/>
      <protection/>
    </xf>
    <xf numFmtId="0" fontId="0" fillId="35" borderId="26" xfId="54" applyFill="1" applyBorder="1">
      <alignment/>
      <protection/>
    </xf>
    <xf numFmtId="44" fontId="0" fillId="0" borderId="0" xfId="0" applyNumberFormat="1" applyFont="1" applyFill="1" applyAlignment="1">
      <alignment/>
    </xf>
    <xf numFmtId="44" fontId="1" fillId="0" borderId="10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44" fontId="1" fillId="0" borderId="10" xfId="0" applyNumberFormat="1" applyFont="1" applyFill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44" fontId="1" fillId="0" borderId="19" xfId="52" applyNumberFormat="1" applyFont="1" applyFill="1" applyBorder="1" applyAlignment="1">
      <alignment horizontal="center"/>
      <protection/>
    </xf>
    <xf numFmtId="0" fontId="0" fillId="35" borderId="10" xfId="52" applyFont="1" applyFill="1" applyBorder="1" applyAlignment="1">
      <alignment horizontal="left" vertical="center"/>
      <protection/>
    </xf>
    <xf numFmtId="0" fontId="1" fillId="37" borderId="10" xfId="52" applyFont="1" applyFill="1" applyBorder="1" applyAlignment="1">
      <alignment horizontal="left" vertical="center"/>
      <protection/>
    </xf>
    <xf numFmtId="0" fontId="0" fillId="37" borderId="10" xfId="52" applyFont="1" applyFill="1" applyBorder="1" applyAlignment="1">
      <alignment horizontal="left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44" fontId="0" fillId="0" borderId="10" xfId="67" applyNumberFormat="1" applyFont="1" applyFill="1" applyBorder="1" applyAlignment="1">
      <alignment horizontal="center" vertical="center"/>
    </xf>
    <xf numFmtId="44" fontId="4" fillId="0" borderId="10" xfId="67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44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/>
    </xf>
    <xf numFmtId="44" fontId="0" fillId="0" borderId="10" xfId="0" applyNumberFormat="1" applyFont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right" vertical="center" wrapText="1"/>
    </xf>
    <xf numFmtId="0" fontId="0" fillId="0" borderId="2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44" fontId="0" fillId="0" borderId="19" xfId="0" applyNumberFormat="1" applyFont="1" applyBorder="1" applyAlignment="1">
      <alignment vertical="center" wrapText="1"/>
    </xf>
    <xf numFmtId="44" fontId="0" fillId="0" borderId="27" xfId="0" applyNumberFormat="1" applyFont="1" applyBorder="1" applyAlignment="1">
      <alignment vertical="center" wrapText="1"/>
    </xf>
    <xf numFmtId="44" fontId="0" fillId="0" borderId="10" xfId="67" applyNumberFormat="1" applyFont="1" applyBorder="1" applyAlignment="1">
      <alignment horizontal="center" vertical="center"/>
    </xf>
    <xf numFmtId="44" fontId="0" fillId="0" borderId="27" xfId="0" applyNumberFormat="1" applyFont="1" applyFill="1" applyBorder="1" applyAlignment="1">
      <alignment horizontal="left" vertical="center" wrapText="1"/>
    </xf>
    <xf numFmtId="44" fontId="0" fillId="0" borderId="27" xfId="0" applyNumberFormat="1" applyFont="1" applyFill="1" applyBorder="1" applyAlignment="1">
      <alignment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30" xfId="0" applyFont="1" applyFill="1" applyBorder="1" applyAlignment="1">
      <alignment vertical="center" wrapText="1"/>
    </xf>
    <xf numFmtId="44" fontId="0" fillId="0" borderId="13" xfId="0" applyNumberFormat="1" applyFont="1" applyFill="1" applyBorder="1" applyAlignment="1">
      <alignment vertical="center" wrapText="1"/>
    </xf>
    <xf numFmtId="44" fontId="0" fillId="0" borderId="19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4" fontId="0" fillId="0" borderId="13" xfId="0" applyNumberFormat="1" applyFont="1" applyBorder="1" applyAlignment="1">
      <alignment vertical="center" wrapText="1"/>
    </xf>
    <xf numFmtId="44" fontId="4" fillId="0" borderId="10" xfId="67" applyFont="1" applyFill="1" applyBorder="1" applyAlignment="1">
      <alignment horizontal="center" vertical="center" wrapText="1"/>
    </xf>
    <xf numFmtId="178" fontId="0" fillId="36" borderId="17" xfId="56" applyNumberFormat="1" applyFont="1" applyFill="1" applyBorder="1" applyAlignment="1">
      <alignment horizontal="right" vertical="center" wrapText="1"/>
      <protection/>
    </xf>
    <xf numFmtId="178" fontId="0" fillId="36" borderId="17" xfId="52" applyNumberFormat="1" applyFont="1" applyFill="1" applyBorder="1" applyAlignment="1">
      <alignment horizontal="right" vertical="center" wrapText="1"/>
      <protection/>
    </xf>
    <xf numFmtId="178" fontId="0" fillId="0" borderId="17" xfId="52" applyNumberFormat="1" applyFont="1" applyFill="1" applyBorder="1">
      <alignment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13" xfId="67" applyNumberFormat="1" applyFont="1" applyFill="1" applyBorder="1" applyAlignment="1">
      <alignment horizontal="center" vertical="center"/>
    </xf>
    <xf numFmtId="44" fontId="0" fillId="0" borderId="13" xfId="67" applyNumberFormat="1" applyFont="1" applyFill="1" applyBorder="1" applyAlignment="1">
      <alignment horizontal="center" vertical="center"/>
    </xf>
    <xf numFmtId="44" fontId="0" fillId="37" borderId="10" xfId="52" applyNumberFormat="1" applyFont="1" applyFill="1" applyBorder="1" applyAlignment="1">
      <alignment horizontal="left" vertical="center"/>
      <protection/>
    </xf>
    <xf numFmtId="0" fontId="1" fillId="37" borderId="0" xfId="0" applyFont="1" applyFill="1" applyAlignment="1">
      <alignment/>
    </xf>
    <xf numFmtId="0" fontId="1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 vertical="center"/>
    </xf>
    <xf numFmtId="170" fontId="66" fillId="0" borderId="0" xfId="0" applyNumberFormat="1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168" fontId="66" fillId="0" borderId="0" xfId="0" applyNumberFormat="1" applyFont="1" applyFill="1" applyAlignment="1">
      <alignment horizontal="center" vertical="center"/>
    </xf>
    <xf numFmtId="0" fontId="0" fillId="37" borderId="0" xfId="0" applyFont="1" applyFill="1" applyAlignment="1">
      <alignment/>
    </xf>
    <xf numFmtId="0" fontId="0" fillId="37" borderId="3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7" borderId="0" xfId="0" applyFont="1" applyFill="1" applyBorder="1" applyAlignment="1">
      <alignment/>
    </xf>
    <xf numFmtId="168" fontId="0" fillId="0" borderId="19" xfId="55" applyNumberFormat="1" applyFont="1" applyFill="1" applyBorder="1" applyAlignment="1">
      <alignment horizontal="center" vertical="center" wrapText="1"/>
      <protection/>
    </xf>
    <xf numFmtId="0" fontId="0" fillId="35" borderId="19" xfId="0" applyFont="1" applyFill="1" applyBorder="1" applyAlignment="1">
      <alignment vertical="center"/>
    </xf>
    <xf numFmtId="168" fontId="0" fillId="35" borderId="19" xfId="0" applyNumberFormat="1" applyFont="1" applyFill="1" applyBorder="1" applyAlignment="1">
      <alignment horizontal="center" vertical="center"/>
    </xf>
    <xf numFmtId="0" fontId="0" fillId="0" borderId="19" xfId="55" applyFont="1" applyFill="1" applyBorder="1" applyAlignment="1">
      <alignment horizontal="center" vertical="center"/>
      <protection/>
    </xf>
    <xf numFmtId="0" fontId="0" fillId="0" borderId="0" xfId="55" applyFont="1" applyFill="1" applyAlignment="1">
      <alignment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168" fontId="0" fillId="0" borderId="10" xfId="55" applyNumberFormat="1" applyFont="1" applyFill="1" applyBorder="1" applyAlignment="1">
      <alignment horizontal="center" vertical="center" wrapText="1"/>
      <protection/>
    </xf>
    <xf numFmtId="0" fontId="0" fillId="37" borderId="10" xfId="55" applyFont="1" applyFill="1" applyBorder="1" applyAlignment="1">
      <alignment horizontal="center" vertical="center"/>
      <protection/>
    </xf>
    <xf numFmtId="0" fontId="0" fillId="37" borderId="10" xfId="55" applyFont="1" applyFill="1" applyBorder="1" applyAlignment="1">
      <alignment horizontal="center" vertical="center" wrapText="1"/>
      <protection/>
    </xf>
    <xf numFmtId="3" fontId="0" fillId="0" borderId="19" xfId="0" applyNumberFormat="1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3" fontId="0" fillId="37" borderId="19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68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68" fontId="21" fillId="0" borderId="0" xfId="0" applyNumberFormat="1" applyFont="1" applyAlignment="1">
      <alignment horizontal="right"/>
    </xf>
    <xf numFmtId="168" fontId="23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168" fontId="23" fillId="0" borderId="10" xfId="0" applyNumberFormat="1" applyFont="1" applyFill="1" applyBorder="1" applyAlignment="1">
      <alignment vertical="center" wrapText="1"/>
    </xf>
    <xf numFmtId="168" fontId="23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4" fontId="21" fillId="0" borderId="10" xfId="0" applyNumberFormat="1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44" fontId="21" fillId="0" borderId="10" xfId="0" applyNumberFormat="1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44" fontId="21" fillId="0" borderId="10" xfId="0" applyNumberFormat="1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4" fontId="21" fillId="0" borderId="10" xfId="0" applyNumberFormat="1" applyFont="1" applyFill="1" applyBorder="1" applyAlignment="1">
      <alignment/>
    </xf>
    <xf numFmtId="168" fontId="20" fillId="0" borderId="10" xfId="0" applyNumberFormat="1" applyFont="1" applyFill="1" applyBorder="1" applyAlignment="1">
      <alignment horizontal="right"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4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Border="1" applyAlignment="1">
      <alignment horizontal="left"/>
    </xf>
    <xf numFmtId="49" fontId="23" fillId="0" borderId="10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top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4" fontId="21" fillId="0" borderId="28" xfId="0" applyNumberFormat="1" applyFont="1" applyFill="1" applyBorder="1" applyAlignment="1">
      <alignment horizontal="right" vertical="center"/>
    </xf>
    <xf numFmtId="0" fontId="21" fillId="0" borderId="36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0" xfId="53" applyFont="1" applyFill="1" applyBorder="1" applyAlignment="1">
      <alignment vertical="top" wrapText="1"/>
      <protection/>
    </xf>
    <xf numFmtId="0" fontId="21" fillId="0" borderId="0" xfId="53" applyFont="1" applyAlignment="1">
      <alignment vertical="top" wrapText="1"/>
      <protection/>
    </xf>
    <xf numFmtId="0" fontId="21" fillId="0" borderId="10" xfId="53" applyFont="1" applyFill="1" applyBorder="1" applyAlignment="1">
      <alignment vertical="top"/>
      <protection/>
    </xf>
    <xf numFmtId="44" fontId="21" fillId="0" borderId="18" xfId="0" applyNumberFormat="1" applyFont="1" applyFill="1" applyBorder="1" applyAlignment="1">
      <alignment horizontal="right" vertical="center"/>
    </xf>
    <xf numFmtId="44" fontId="21" fillId="0" borderId="10" xfId="0" applyNumberFormat="1" applyFont="1" applyFill="1" applyBorder="1" applyAlignment="1">
      <alignment horizontal="right" vertical="center"/>
    </xf>
    <xf numFmtId="0" fontId="21" fillId="0" borderId="10" xfId="53" applyFont="1" applyFill="1" applyBorder="1">
      <alignment/>
      <protection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36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/>
    </xf>
    <xf numFmtId="168" fontId="21" fillId="0" borderId="10" xfId="0" applyNumberFormat="1" applyFont="1" applyFill="1" applyBorder="1" applyAlignment="1">
      <alignment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68" fontId="20" fillId="0" borderId="10" xfId="0" applyNumberFormat="1" applyFont="1" applyFill="1" applyBorder="1" applyAlignment="1">
      <alignment/>
    </xf>
    <xf numFmtId="0" fontId="21" fillId="0" borderId="37" xfId="0" applyFont="1" applyBorder="1" applyAlignment="1">
      <alignment horizontal="left" vertical="center" wrapText="1"/>
    </xf>
    <xf numFmtId="44" fontId="21" fillId="0" borderId="28" xfId="0" applyNumberFormat="1" applyFont="1" applyBorder="1" applyAlignment="1">
      <alignment vertical="center" wrapText="1"/>
    </xf>
    <xf numFmtId="168" fontId="22" fillId="0" borderId="10" xfId="0" applyNumberFormat="1" applyFont="1" applyFill="1" applyBorder="1" applyAlignment="1">
      <alignment horizontal="right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168" fontId="20" fillId="34" borderId="22" xfId="0" applyNumberFormat="1" applyFont="1" applyFill="1" applyBorder="1" applyAlignment="1">
      <alignment horizontal="right"/>
    </xf>
    <xf numFmtId="0" fontId="20" fillId="37" borderId="0" xfId="0" applyFont="1" applyFill="1" applyAlignment="1">
      <alignment/>
    </xf>
    <xf numFmtId="0" fontId="21" fillId="37" borderId="0" xfId="0" applyFont="1" applyFill="1" applyAlignment="1">
      <alignment horizontal="center"/>
    </xf>
    <xf numFmtId="168" fontId="21" fillId="37" borderId="0" xfId="0" applyNumberFormat="1" applyFont="1" applyFill="1" applyAlignment="1">
      <alignment horizontal="right"/>
    </xf>
    <xf numFmtId="168" fontId="23" fillId="37" borderId="0" xfId="0" applyNumberFormat="1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4" fontId="20" fillId="35" borderId="10" xfId="65" applyFont="1" applyFill="1" applyBorder="1" applyAlignment="1">
      <alignment horizontal="center" vertical="center" wrapText="1"/>
    </xf>
    <xf numFmtId="49" fontId="0" fillId="37" borderId="10" xfId="55" applyNumberFormat="1" applyFont="1" applyFill="1" applyBorder="1" applyAlignment="1">
      <alignment horizontal="center" vertical="center"/>
      <protection/>
    </xf>
    <xf numFmtId="0" fontId="0" fillId="37" borderId="19" xfId="0" applyFont="1" applyFill="1" applyBorder="1" applyAlignment="1">
      <alignment vertical="center" wrapText="1"/>
    </xf>
    <xf numFmtId="0" fontId="0" fillId="37" borderId="19" xfId="0" applyFont="1" applyFill="1" applyBorder="1" applyAlignment="1">
      <alignment horizontal="center" vertical="center" wrapText="1"/>
    </xf>
    <xf numFmtId="0" fontId="12" fillId="0" borderId="0" xfId="53" applyFont="1" applyAlignment="1">
      <alignment horizontal="left"/>
      <protection/>
    </xf>
    <xf numFmtId="0" fontId="12" fillId="0" borderId="0" xfId="53" applyFont="1" applyAlignment="1">
      <alignment horizontal="center"/>
      <protection/>
    </xf>
    <xf numFmtId="168" fontId="12" fillId="0" borderId="0" xfId="53" applyNumberFormat="1" applyFont="1" applyAlignment="1">
      <alignment horizontal="right" wrapText="1"/>
      <protection/>
    </xf>
    <xf numFmtId="0" fontId="12" fillId="0" borderId="0" xfId="53" applyFont="1" applyAlignment="1">
      <alignment horizontal="left" wrapText="1"/>
      <protection/>
    </xf>
    <xf numFmtId="0" fontId="4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 applyAlignment="1">
      <alignment horizontal="center"/>
      <protection/>
    </xf>
    <xf numFmtId="168" fontId="1" fillId="0" borderId="0" xfId="53" applyNumberFormat="1" applyFont="1" applyAlignment="1">
      <alignment horizontal="right" vertical="center" wrapText="1"/>
      <protection/>
    </xf>
    <xf numFmtId="0" fontId="1" fillId="0" borderId="0" xfId="53" applyFont="1" applyAlignment="1">
      <alignment horizontal="left" wrapText="1"/>
      <protection/>
    </xf>
    <xf numFmtId="0" fontId="0" fillId="0" borderId="0" xfId="53" applyFont="1" applyAlignment="1">
      <alignment horizontal="left" wrapText="1"/>
      <protection/>
    </xf>
    <xf numFmtId="0" fontId="0" fillId="0" borderId="0" xfId="53" applyFont="1" applyAlignment="1">
      <alignment horizontal="center"/>
      <protection/>
    </xf>
    <xf numFmtId="168" fontId="0" fillId="0" borderId="0" xfId="53" applyNumberFormat="1" applyFont="1" applyAlignment="1">
      <alignment horizontal="right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168" fontId="1" fillId="0" borderId="10" xfId="53" applyNumberFormat="1" applyFont="1" applyFill="1" applyBorder="1" applyAlignment="1">
      <alignment horizontal="righ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0" fillId="38" borderId="10" xfId="53" applyFont="1" applyFill="1" applyBorder="1" applyAlignment="1">
      <alignment horizontal="center" vertical="center" wrapText="1"/>
      <protection/>
    </xf>
    <xf numFmtId="168" fontId="0" fillId="38" borderId="10" xfId="53" applyNumberFormat="1" applyFont="1" applyFill="1" applyBorder="1" applyAlignment="1">
      <alignment horizontal="right" vertical="center" wrapText="1"/>
      <protection/>
    </xf>
    <xf numFmtId="0" fontId="0" fillId="38" borderId="10" xfId="53" applyFont="1" applyFill="1" applyBorder="1" applyAlignment="1">
      <alignment horizontal="left" vertical="center" wrapText="1"/>
      <protection/>
    </xf>
    <xf numFmtId="0" fontId="0" fillId="38" borderId="0" xfId="53" applyFont="1" applyFill="1" applyAlignment="1">
      <alignment horizontal="center"/>
      <protection/>
    </xf>
    <xf numFmtId="0" fontId="0" fillId="0" borderId="19" xfId="53" applyFont="1" applyFill="1" applyBorder="1" applyAlignment="1">
      <alignment horizontal="center" vertical="center" wrapText="1"/>
      <protection/>
    </xf>
    <xf numFmtId="168" fontId="0" fillId="0" borderId="19" xfId="53" applyNumberFormat="1" applyFont="1" applyFill="1" applyBorder="1" applyAlignment="1">
      <alignment horizontal="right" vertical="center" wrapText="1"/>
      <protection/>
    </xf>
    <xf numFmtId="2" fontId="0" fillId="0" borderId="19" xfId="53" applyNumberFormat="1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168" fontId="0" fillId="0" borderId="10" xfId="53" applyNumberFormat="1" applyFont="1" applyFill="1" applyBorder="1" applyAlignment="1">
      <alignment horizontal="right"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horizontal="center"/>
      <protection/>
    </xf>
    <xf numFmtId="168" fontId="1" fillId="33" borderId="10" xfId="53" applyNumberFormat="1" applyFont="1" applyFill="1" applyBorder="1" applyAlignment="1">
      <alignment horizontal="right" wrapText="1"/>
      <protection/>
    </xf>
    <xf numFmtId="0" fontId="0" fillId="0" borderId="0" xfId="53" applyFont="1" applyFill="1" applyAlignment="1">
      <alignment horizontal="center"/>
      <protection/>
    </xf>
    <xf numFmtId="0" fontId="0" fillId="0" borderId="10" xfId="53" applyBorder="1" applyAlignment="1">
      <alignment horizontal="center"/>
      <protection/>
    </xf>
    <xf numFmtId="168" fontId="0" fillId="0" borderId="10" xfId="53" applyNumberFormat="1" applyBorder="1" applyAlignment="1">
      <alignment horizontal="right" vertical="center"/>
      <protection/>
    </xf>
    <xf numFmtId="0" fontId="0" fillId="0" borderId="10" xfId="53" applyBorder="1" applyAlignment="1">
      <alignment horizontal="left" wrapText="1"/>
      <protection/>
    </xf>
    <xf numFmtId="0" fontId="1" fillId="33" borderId="19" xfId="53" applyFont="1" applyFill="1" applyBorder="1" applyAlignment="1">
      <alignment horizontal="center"/>
      <protection/>
    </xf>
    <xf numFmtId="168" fontId="1" fillId="33" borderId="19" xfId="53" applyNumberFormat="1" applyFont="1" applyFill="1" applyBorder="1" applyAlignment="1">
      <alignment horizontal="right" wrapText="1"/>
      <protection/>
    </xf>
    <xf numFmtId="0" fontId="1" fillId="37" borderId="11" xfId="53" applyFont="1" applyFill="1" applyBorder="1" applyAlignment="1">
      <alignment horizontal="center"/>
      <protection/>
    </xf>
    <xf numFmtId="168" fontId="1" fillId="37" borderId="11" xfId="53" applyNumberFormat="1" applyFont="1" applyFill="1" applyBorder="1" applyAlignment="1">
      <alignment horizontal="right" wrapText="1"/>
      <protection/>
    </xf>
    <xf numFmtId="0" fontId="0" fillId="0" borderId="10" xfId="53" applyFont="1" applyFill="1" applyBorder="1">
      <alignment/>
      <protection/>
    </xf>
    <xf numFmtId="179" fontId="0" fillId="0" borderId="15" xfId="52" applyNumberFormat="1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/>
      <protection/>
    </xf>
    <xf numFmtId="49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/>
      <protection/>
    </xf>
    <xf numFmtId="49" fontId="0" fillId="0" borderId="10" xfId="55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21" fillId="0" borderId="10" xfId="53" applyFont="1" applyFill="1" applyBorder="1" applyAlignment="1">
      <alignment vertical="center" wrapText="1"/>
      <protection/>
    </xf>
    <xf numFmtId="49" fontId="20" fillId="35" borderId="10" xfId="0" applyNumberFormat="1" applyFont="1" applyFill="1" applyBorder="1" applyAlignment="1">
      <alignment horizontal="center" vertical="center" wrapText="1"/>
    </xf>
    <xf numFmtId="0" fontId="0" fillId="37" borderId="13" xfId="52" applyFont="1" applyFill="1" applyBorder="1" applyAlignment="1">
      <alignment horizontal="left" vertical="center"/>
      <protection/>
    </xf>
    <xf numFmtId="44" fontId="0" fillId="0" borderId="13" xfId="52" applyNumberFormat="1" applyFont="1" applyFill="1" applyBorder="1" applyAlignment="1">
      <alignment horizontal="right" vertical="center" wrapText="1"/>
      <protection/>
    </xf>
    <xf numFmtId="44" fontId="0" fillId="0" borderId="13" xfId="67" applyFont="1" applyBorder="1" applyAlignment="1">
      <alignment vertical="center"/>
    </xf>
    <xf numFmtId="179" fontId="4" fillId="0" borderId="10" xfId="56" applyNumberFormat="1" applyFont="1" applyFill="1" applyBorder="1" applyAlignment="1">
      <alignment horizontal="right" vertical="center" wrapText="1"/>
      <protection/>
    </xf>
    <xf numFmtId="0" fontId="0" fillId="0" borderId="10" xfId="67" applyNumberFormat="1" applyFont="1" applyFill="1" applyBorder="1" applyAlignment="1">
      <alignment horizontal="center" vertical="center"/>
    </xf>
    <xf numFmtId="0" fontId="0" fillId="37" borderId="10" xfId="52" applyFont="1" applyFill="1" applyBorder="1" applyAlignment="1">
      <alignment horizontal="right" vertical="center"/>
      <protection/>
    </xf>
    <xf numFmtId="0" fontId="0" fillId="37" borderId="10" xfId="52" applyFont="1" applyFill="1" applyBorder="1" applyAlignment="1">
      <alignment horizontal="center" vertical="center"/>
      <protection/>
    </xf>
    <xf numFmtId="0" fontId="0" fillId="37" borderId="0" xfId="55" applyFont="1" applyFill="1" applyAlignment="1">
      <alignment vertical="center"/>
      <protection/>
    </xf>
    <xf numFmtId="181" fontId="0" fillId="0" borderId="19" xfId="55" applyNumberFormat="1" applyFont="1" applyFill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0" fillId="37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 horizontal="center" vertical="center" wrapText="1"/>
    </xf>
    <xf numFmtId="44" fontId="20" fillId="35" borderId="10" xfId="65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38" xfId="0" applyFont="1" applyFill="1" applyBorder="1" applyAlignment="1">
      <alignment horizontal="left" vertical="center" wrapText="1"/>
    </xf>
    <xf numFmtId="0" fontId="1" fillId="33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0" fillId="0" borderId="0" xfId="53" applyFont="1" applyAlignment="1">
      <alignment horizontal="left" wrapText="1"/>
      <protection/>
    </xf>
    <xf numFmtId="0" fontId="0" fillId="0" borderId="0" xfId="53" applyAlignment="1">
      <alignment wrapText="1"/>
      <protection/>
    </xf>
    <xf numFmtId="0" fontId="0" fillId="0" borderId="0" xfId="53" applyFont="1" applyAlignment="1">
      <alignment horizontal="justify" wrapText="1"/>
      <protection/>
    </xf>
    <xf numFmtId="0" fontId="0" fillId="0" borderId="0" xfId="53" applyFont="1" applyAlignment="1">
      <alignment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39" borderId="10" xfId="53" applyFont="1" applyFill="1" applyBorder="1" applyAlignment="1">
      <alignment horizontal="center" vertical="center" wrapText="1"/>
      <protection/>
    </xf>
    <xf numFmtId="0" fontId="1" fillId="39" borderId="18" xfId="53" applyFont="1" applyFill="1" applyBorder="1" applyAlignment="1">
      <alignment horizontal="center" vertical="center" wrapText="1"/>
      <protection/>
    </xf>
    <xf numFmtId="0" fontId="1" fillId="39" borderId="38" xfId="53" applyFont="1" applyFill="1" applyBorder="1" applyAlignment="1">
      <alignment horizontal="center" vertical="center" wrapText="1"/>
      <protection/>
    </xf>
    <xf numFmtId="0" fontId="1" fillId="39" borderId="39" xfId="53" applyFont="1" applyFill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/>
      <protection/>
    </xf>
    <xf numFmtId="0" fontId="1" fillId="0" borderId="38" xfId="53" applyFont="1" applyBorder="1" applyAlignment="1">
      <alignment/>
      <protection/>
    </xf>
    <xf numFmtId="0" fontId="1" fillId="0" borderId="39" xfId="53" applyFont="1" applyBorder="1" applyAlignment="1">
      <alignment/>
      <protection/>
    </xf>
    <xf numFmtId="0" fontId="6" fillId="0" borderId="11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left" vertical="center" wrapText="1"/>
    </xf>
    <xf numFmtId="0" fontId="1" fillId="35" borderId="38" xfId="0" applyFont="1" applyFill="1" applyBorder="1" applyAlignment="1">
      <alignment horizontal="left" vertical="center" wrapText="1"/>
    </xf>
    <xf numFmtId="0" fontId="1" fillId="35" borderId="51" xfId="0" applyFont="1" applyFill="1" applyBorder="1" applyAlignment="1">
      <alignment horizontal="left" vertical="center" wrapText="1"/>
    </xf>
    <xf numFmtId="0" fontId="1" fillId="0" borderId="28" xfId="52" applyNumberFormat="1" applyFont="1" applyFill="1" applyBorder="1" applyAlignment="1">
      <alignment horizontal="center"/>
      <protection/>
    </xf>
    <xf numFmtId="0" fontId="1" fillId="0" borderId="11" xfId="52" applyNumberFormat="1" applyFont="1" applyFill="1" applyBorder="1" applyAlignment="1">
      <alignment horizontal="center"/>
      <protection/>
    </xf>
    <xf numFmtId="0" fontId="1" fillId="0" borderId="52" xfId="52" applyNumberFormat="1" applyFont="1" applyFill="1" applyBorder="1" applyAlignment="1">
      <alignment horizontal="center"/>
      <protection/>
    </xf>
    <xf numFmtId="0" fontId="1" fillId="35" borderId="43" xfId="52" applyFont="1" applyFill="1" applyBorder="1" applyAlignment="1">
      <alignment horizontal="left" vertical="center"/>
      <protection/>
    </xf>
    <xf numFmtId="0" fontId="1" fillId="35" borderId="12" xfId="52" applyFont="1" applyFill="1" applyBorder="1" applyAlignment="1">
      <alignment horizontal="left" vertical="center"/>
      <protection/>
    </xf>
    <xf numFmtId="0" fontId="1" fillId="35" borderId="53" xfId="52" applyFont="1" applyFill="1" applyBorder="1" applyAlignment="1">
      <alignment horizontal="left" vertical="center"/>
      <protection/>
    </xf>
    <xf numFmtId="0" fontId="0" fillId="35" borderId="12" xfId="52" applyFont="1" applyFill="1" applyBorder="1" applyAlignment="1">
      <alignment horizontal="left" vertical="center"/>
      <protection/>
    </xf>
    <xf numFmtId="0" fontId="0" fillId="35" borderId="31" xfId="52" applyFont="1" applyFill="1" applyBorder="1" applyAlignment="1">
      <alignment horizontal="left" vertical="center"/>
      <protection/>
    </xf>
    <xf numFmtId="0" fontId="1" fillId="35" borderId="18" xfId="52" applyFont="1" applyFill="1" applyBorder="1" applyAlignment="1">
      <alignment horizontal="left" vertical="center"/>
      <protection/>
    </xf>
    <xf numFmtId="0" fontId="1" fillId="35" borderId="38" xfId="52" applyFont="1" applyFill="1" applyBorder="1" applyAlignment="1">
      <alignment horizontal="left" vertical="center"/>
      <protection/>
    </xf>
    <xf numFmtId="0" fontId="1" fillId="35" borderId="39" xfId="52" applyFont="1" applyFill="1" applyBorder="1" applyAlignment="1">
      <alignment horizontal="left" vertical="center"/>
      <protection/>
    </xf>
    <xf numFmtId="0" fontId="19" fillId="0" borderId="10" xfId="54" applyFont="1" applyBorder="1" applyAlignment="1">
      <alignment horizontal="center"/>
      <protection/>
    </xf>
    <xf numFmtId="0" fontId="1" fillId="0" borderId="10" xfId="54" applyFont="1" applyBorder="1" applyAlignment="1">
      <alignment horizontal="center"/>
      <protection/>
    </xf>
    <xf numFmtId="0" fontId="19" fillId="0" borderId="18" xfId="54" applyFont="1" applyBorder="1" applyAlignment="1">
      <alignment horizontal="left"/>
      <protection/>
    </xf>
    <xf numFmtId="0" fontId="19" fillId="0" borderId="38" xfId="54" applyFont="1" applyBorder="1" applyAlignment="1">
      <alignment horizontal="left"/>
      <protection/>
    </xf>
    <xf numFmtId="0" fontId="19" fillId="0" borderId="39" xfId="54" applyFont="1" applyBorder="1" applyAlignment="1">
      <alignment horizontal="left"/>
      <protection/>
    </xf>
    <xf numFmtId="0" fontId="20" fillId="0" borderId="10" xfId="54" applyFont="1" applyBorder="1" applyAlignment="1">
      <alignment horizontal="center"/>
      <protection/>
    </xf>
    <xf numFmtId="0" fontId="18" fillId="0" borderId="10" xfId="54" applyFont="1" applyBorder="1" applyAlignment="1">
      <alignment horizontal="left"/>
      <protection/>
    </xf>
    <xf numFmtId="2" fontId="0" fillId="0" borderId="10" xfId="54" applyNumberFormat="1" applyBorder="1" applyAlignment="1">
      <alignment horizontal="center"/>
      <protection/>
    </xf>
    <xf numFmtId="0" fontId="0" fillId="0" borderId="10" xfId="54" applyBorder="1" applyAlignment="1">
      <alignment horizont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Gmina Gniezno tabela do      uzupełnienia Gminy" xfId="54"/>
    <cellStyle name="Normalny_Nowe dane do ubezpieczenia (tabele w jednym pliku)" xfId="55"/>
    <cellStyle name="Normalny_pozostałe dane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3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Normal="97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20.421875" style="63" customWidth="1"/>
    <col min="5" max="5" width="15.7109375" style="0" customWidth="1"/>
  </cols>
  <sheetData>
    <row r="1" spans="1:5" ht="12.75">
      <c r="A1" s="23" t="s">
        <v>90</v>
      </c>
      <c r="E1" s="72"/>
    </row>
    <row r="3" spans="1:5" ht="24">
      <c r="A3" s="74" t="s">
        <v>9</v>
      </c>
      <c r="B3" s="74" t="s">
        <v>10</v>
      </c>
      <c r="C3" s="74" t="s">
        <v>11</v>
      </c>
      <c r="D3" s="74" t="s">
        <v>12</v>
      </c>
      <c r="E3" s="75" t="s">
        <v>13</v>
      </c>
    </row>
    <row r="4" spans="1:5" ht="25.5" customHeight="1">
      <c r="A4" s="38">
        <v>1</v>
      </c>
      <c r="B4" s="39" t="s">
        <v>91</v>
      </c>
      <c r="C4" s="40" t="s">
        <v>92</v>
      </c>
      <c r="D4" s="49">
        <v>535899</v>
      </c>
      <c r="E4" s="333">
        <v>26</v>
      </c>
    </row>
    <row r="5" spans="1:5" s="11" customFormat="1" ht="25.5" customHeight="1">
      <c r="A5" s="40">
        <v>2</v>
      </c>
      <c r="B5" s="1" t="s">
        <v>236</v>
      </c>
      <c r="C5" s="144" t="s">
        <v>464</v>
      </c>
      <c r="D5" s="144">
        <v>311085004</v>
      </c>
      <c r="E5" s="333">
        <v>27</v>
      </c>
    </row>
    <row r="6" spans="1:5" s="11" customFormat="1" ht="25.5" customHeight="1">
      <c r="A6" s="38">
        <v>3</v>
      </c>
      <c r="B6" s="1" t="s">
        <v>255</v>
      </c>
      <c r="C6" s="2" t="s">
        <v>256</v>
      </c>
      <c r="D6" s="40">
        <v>710552</v>
      </c>
      <c r="E6" s="333">
        <v>42</v>
      </c>
    </row>
    <row r="7" spans="1:5" s="11" customFormat="1" ht="25.5" customHeight="1">
      <c r="A7" s="40">
        <v>4</v>
      </c>
      <c r="B7" s="1" t="s">
        <v>286</v>
      </c>
      <c r="C7" s="40" t="s">
        <v>316</v>
      </c>
      <c r="D7" s="50" t="s">
        <v>315</v>
      </c>
      <c r="E7" s="333">
        <v>15</v>
      </c>
    </row>
    <row r="8" spans="1:5" s="11" customFormat="1" ht="25.5" customHeight="1">
      <c r="A8" s="38">
        <v>5</v>
      </c>
      <c r="B8" s="1" t="s">
        <v>292</v>
      </c>
      <c r="C8" s="40">
        <v>6671658847</v>
      </c>
      <c r="D8" s="51" t="s">
        <v>295</v>
      </c>
      <c r="E8" s="333">
        <v>11</v>
      </c>
    </row>
    <row r="9" spans="1:5" s="11" customFormat="1" ht="25.5" customHeight="1">
      <c r="A9" s="40">
        <v>6</v>
      </c>
      <c r="B9" s="1" t="s">
        <v>306</v>
      </c>
      <c r="C9" s="40" t="s">
        <v>305</v>
      </c>
      <c r="D9" s="51" t="s">
        <v>307</v>
      </c>
      <c r="E9" s="333">
        <v>2</v>
      </c>
    </row>
    <row r="10" spans="1:5" s="6" customFormat="1" ht="25.5" customHeight="1">
      <c r="A10" s="38">
        <v>7</v>
      </c>
      <c r="B10" s="1" t="s">
        <v>317</v>
      </c>
      <c r="C10" s="40" t="s">
        <v>320</v>
      </c>
      <c r="D10" s="50" t="s">
        <v>321</v>
      </c>
      <c r="E10" s="333">
        <v>24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67"/>
  <sheetViews>
    <sheetView view="pageBreakPreview" zoomScaleSheetLayoutView="100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53" sqref="G53"/>
    </sheetView>
  </sheetViews>
  <sheetFormatPr defaultColWidth="9.140625" defaultRowHeight="12.75"/>
  <cols>
    <col min="1" max="1" width="4.28125" style="198" customWidth="1"/>
    <col min="2" max="2" width="28.7109375" style="198" customWidth="1"/>
    <col min="3" max="3" width="15.421875" style="199" customWidth="1"/>
    <col min="4" max="4" width="16.421875" style="203" customWidth="1"/>
    <col min="5" max="5" width="16.421875" style="204" customWidth="1"/>
    <col min="6" max="6" width="11.00390625" style="201" customWidth="1"/>
    <col min="7" max="7" width="22.57421875" style="198" customWidth="1"/>
    <col min="8" max="8" width="13.57421875" style="268" customWidth="1"/>
    <col min="9" max="9" width="36.140625" style="198" customWidth="1"/>
    <col min="10" max="10" width="26.7109375" style="198" customWidth="1"/>
    <col min="11" max="13" width="15.140625" style="198" customWidth="1"/>
    <col min="14" max="14" width="13.421875" style="198" customWidth="1"/>
    <col min="15" max="15" width="11.7109375" style="198" customWidth="1"/>
    <col min="16" max="16" width="11.421875" style="198" customWidth="1"/>
    <col min="17" max="17" width="12.00390625" style="198" customWidth="1"/>
    <col min="18" max="19" width="11.00390625" style="198" customWidth="1"/>
    <col min="20" max="20" width="13.7109375" style="198" customWidth="1"/>
    <col min="21" max="21" width="13.8515625" style="198" customWidth="1"/>
    <col min="22" max="22" width="13.57421875" style="198" customWidth="1"/>
    <col min="23" max="23" width="12.28125" style="198" customWidth="1"/>
    <col min="24" max="24" width="14.00390625" style="198" customWidth="1"/>
    <col min="25" max="25" width="16.421875" style="198" customWidth="1"/>
    <col min="26" max="26" width="11.28125" style="198" customWidth="1"/>
    <col min="27" max="27" width="12.7109375" style="198" customWidth="1"/>
    <col min="28" max="16384" width="9.140625" style="198" customWidth="1"/>
  </cols>
  <sheetData>
    <row r="1" ht="11.25"/>
    <row r="2" spans="4:5" ht="11.25">
      <c r="D2" s="200"/>
      <c r="E2" s="199"/>
    </row>
    <row r="3" spans="1:6" ht="11.25">
      <c r="A3" s="202" t="s">
        <v>416</v>
      </c>
      <c r="F3" s="205"/>
    </row>
    <row r="4" spans="1:27" ht="62.25" customHeight="1">
      <c r="A4" s="334" t="s">
        <v>55</v>
      </c>
      <c r="B4" s="334" t="s">
        <v>56</v>
      </c>
      <c r="C4" s="334" t="s">
        <v>57</v>
      </c>
      <c r="D4" s="334" t="s">
        <v>58</v>
      </c>
      <c r="E4" s="334" t="s">
        <v>59</v>
      </c>
      <c r="F4" s="343" t="s">
        <v>60</v>
      </c>
      <c r="G4" s="334" t="s">
        <v>77</v>
      </c>
      <c r="H4" s="334" t="s">
        <v>78</v>
      </c>
      <c r="I4" s="334" t="s">
        <v>14</v>
      </c>
      <c r="J4" s="334" t="s">
        <v>15</v>
      </c>
      <c r="K4" s="339" t="s">
        <v>61</v>
      </c>
      <c r="L4" s="339"/>
      <c r="M4" s="339"/>
      <c r="N4" s="334" t="s">
        <v>417</v>
      </c>
      <c r="O4" s="334" t="s">
        <v>79</v>
      </c>
      <c r="P4" s="334"/>
      <c r="Q4" s="334"/>
      <c r="R4" s="334"/>
      <c r="S4" s="334"/>
      <c r="T4" s="334"/>
      <c r="U4" s="337" t="s">
        <v>62</v>
      </c>
      <c r="V4" s="337" t="s">
        <v>63</v>
      </c>
      <c r="W4" s="337" t="s">
        <v>415</v>
      </c>
      <c r="X4" s="337" t="s">
        <v>64</v>
      </c>
      <c r="Y4" s="337" t="s">
        <v>65</v>
      </c>
      <c r="Z4" s="337" t="s">
        <v>66</v>
      </c>
      <c r="AA4" s="337" t="s">
        <v>67</v>
      </c>
    </row>
    <row r="5" spans="1:27" ht="62.25" customHeight="1">
      <c r="A5" s="334"/>
      <c r="B5" s="334"/>
      <c r="C5" s="334"/>
      <c r="D5" s="334"/>
      <c r="E5" s="334"/>
      <c r="F5" s="343"/>
      <c r="G5" s="334"/>
      <c r="H5" s="334"/>
      <c r="I5" s="334"/>
      <c r="J5" s="334"/>
      <c r="K5" s="209" t="s">
        <v>68</v>
      </c>
      <c r="L5" s="209" t="s">
        <v>69</v>
      </c>
      <c r="M5" s="209" t="s">
        <v>70</v>
      </c>
      <c r="N5" s="334"/>
      <c r="O5" s="206" t="s">
        <v>71</v>
      </c>
      <c r="P5" s="206" t="s">
        <v>72</v>
      </c>
      <c r="Q5" s="206" t="s">
        <v>73</v>
      </c>
      <c r="R5" s="206" t="s">
        <v>74</v>
      </c>
      <c r="S5" s="206" t="s">
        <v>75</v>
      </c>
      <c r="T5" s="206" t="s">
        <v>76</v>
      </c>
      <c r="U5" s="337"/>
      <c r="V5" s="337"/>
      <c r="W5" s="337"/>
      <c r="X5" s="337"/>
      <c r="Y5" s="337"/>
      <c r="Z5" s="337"/>
      <c r="AA5" s="337"/>
    </row>
    <row r="6" spans="1:27" ht="14.25" customHeight="1">
      <c r="A6" s="271"/>
      <c r="B6" s="271"/>
      <c r="C6" s="271"/>
      <c r="D6" s="271"/>
      <c r="E6" s="271"/>
      <c r="F6" s="322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</row>
    <row r="7" spans="1:27" ht="13.5" customHeight="1">
      <c r="A7" s="338" t="s">
        <v>94</v>
      </c>
      <c r="B7" s="338"/>
      <c r="C7" s="338"/>
      <c r="D7" s="338"/>
      <c r="E7" s="338"/>
      <c r="F7" s="210"/>
      <c r="G7" s="211"/>
      <c r="H7" s="269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</row>
    <row r="8" spans="1:27" s="223" customFormat="1" ht="15" customHeight="1">
      <c r="A8" s="212">
        <v>1</v>
      </c>
      <c r="B8" s="213" t="s">
        <v>95</v>
      </c>
      <c r="C8" s="214"/>
      <c r="D8" s="215"/>
      <c r="E8" s="216"/>
      <c r="F8" s="217">
        <v>1979</v>
      </c>
      <c r="G8" s="218">
        <v>129603.87</v>
      </c>
      <c r="H8" s="219" t="s">
        <v>355</v>
      </c>
      <c r="I8" s="220" t="s">
        <v>96</v>
      </c>
      <c r="J8" s="221" t="s">
        <v>97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</row>
    <row r="9" spans="1:27" s="223" customFormat="1" ht="11.25">
      <c r="A9" s="212">
        <v>2</v>
      </c>
      <c r="B9" s="213" t="s">
        <v>98</v>
      </c>
      <c r="C9" s="214"/>
      <c r="D9" s="215"/>
      <c r="E9" s="216"/>
      <c r="F9" s="217">
        <v>1964</v>
      </c>
      <c r="G9" s="224">
        <v>234435.15</v>
      </c>
      <c r="H9" s="219" t="s">
        <v>355</v>
      </c>
      <c r="I9" s="225"/>
      <c r="J9" s="221" t="s">
        <v>99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</row>
    <row r="10" spans="1:27" s="223" customFormat="1" ht="22.5">
      <c r="A10" s="212">
        <v>3</v>
      </c>
      <c r="B10" s="213" t="s">
        <v>100</v>
      </c>
      <c r="C10" s="214"/>
      <c r="D10" s="215"/>
      <c r="E10" s="216"/>
      <c r="F10" s="217">
        <v>1962</v>
      </c>
      <c r="G10" s="226">
        <v>30000</v>
      </c>
      <c r="H10" s="219" t="s">
        <v>355</v>
      </c>
      <c r="I10" s="225"/>
      <c r="J10" s="221" t="s">
        <v>101</v>
      </c>
      <c r="K10" s="313" t="s">
        <v>437</v>
      </c>
      <c r="L10" s="313" t="s">
        <v>438</v>
      </c>
      <c r="M10" s="313" t="s">
        <v>439</v>
      </c>
      <c r="N10" s="313" t="s">
        <v>440</v>
      </c>
      <c r="O10" s="313" t="s">
        <v>441</v>
      </c>
      <c r="P10" s="313" t="s">
        <v>442</v>
      </c>
      <c r="Q10" s="313" t="s">
        <v>443</v>
      </c>
      <c r="R10" s="313" t="s">
        <v>444</v>
      </c>
      <c r="S10" s="313" t="s">
        <v>445</v>
      </c>
      <c r="T10" s="313" t="s">
        <v>442</v>
      </c>
      <c r="U10" s="313">
        <v>1680</v>
      </c>
      <c r="V10" s="313">
        <v>3100</v>
      </c>
      <c r="W10" s="313" t="s">
        <v>446</v>
      </c>
      <c r="X10" s="313">
        <v>3</v>
      </c>
      <c r="Y10" s="313" t="s">
        <v>356</v>
      </c>
      <c r="Z10" s="313" t="s">
        <v>356</v>
      </c>
      <c r="AA10" s="313" t="s">
        <v>283</v>
      </c>
    </row>
    <row r="11" spans="1:27" s="223" customFormat="1" ht="11.25">
      <c r="A11" s="212">
        <v>4</v>
      </c>
      <c r="B11" s="213" t="s">
        <v>102</v>
      </c>
      <c r="C11" s="214"/>
      <c r="D11" s="215"/>
      <c r="E11" s="216"/>
      <c r="F11" s="217" t="s">
        <v>103</v>
      </c>
      <c r="G11" s="226">
        <v>78515.5</v>
      </c>
      <c r="H11" s="219" t="s">
        <v>355</v>
      </c>
      <c r="I11" s="225" t="s">
        <v>96</v>
      </c>
      <c r="J11" s="221" t="s">
        <v>104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</row>
    <row r="12" spans="1:27" s="223" customFormat="1" ht="56.25">
      <c r="A12" s="212">
        <v>5</v>
      </c>
      <c r="B12" s="213" t="s">
        <v>105</v>
      </c>
      <c r="C12" s="214"/>
      <c r="D12" s="215"/>
      <c r="E12" s="216"/>
      <c r="F12" s="217">
        <v>1996</v>
      </c>
      <c r="G12" s="226">
        <v>1317131.17</v>
      </c>
      <c r="H12" s="254" t="s">
        <v>355</v>
      </c>
      <c r="I12" s="225" t="s">
        <v>106</v>
      </c>
      <c r="J12" s="221" t="s">
        <v>107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>
        <v>946.39</v>
      </c>
      <c r="V12" s="222">
        <v>2143.97</v>
      </c>
      <c r="W12" s="222">
        <v>8517.51</v>
      </c>
      <c r="X12" s="222">
        <v>3</v>
      </c>
      <c r="Y12" s="222"/>
      <c r="Z12" s="222"/>
      <c r="AA12" s="222"/>
    </row>
    <row r="13" spans="1:27" s="223" customFormat="1" ht="11.25">
      <c r="A13" s="212">
        <v>6</v>
      </c>
      <c r="B13" s="213" t="s">
        <v>108</v>
      </c>
      <c r="C13" s="214"/>
      <c r="D13" s="215"/>
      <c r="E13" s="216"/>
      <c r="F13" s="217">
        <v>1979</v>
      </c>
      <c r="G13" s="226">
        <v>7126.91</v>
      </c>
      <c r="H13" s="219" t="s">
        <v>355</v>
      </c>
      <c r="I13" s="222"/>
      <c r="J13" s="221" t="s">
        <v>97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</row>
    <row r="14" spans="1:27" s="223" customFormat="1" ht="11.25">
      <c r="A14" s="212">
        <v>7</v>
      </c>
      <c r="B14" s="213" t="s">
        <v>109</v>
      </c>
      <c r="C14" s="214"/>
      <c r="D14" s="215"/>
      <c r="E14" s="216"/>
      <c r="F14" s="217">
        <v>1972</v>
      </c>
      <c r="G14" s="226">
        <v>2233.11</v>
      </c>
      <c r="H14" s="219" t="s">
        <v>355</v>
      </c>
      <c r="I14" s="222"/>
      <c r="J14" s="221" t="s">
        <v>97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</row>
    <row r="15" spans="1:27" s="223" customFormat="1" ht="11.25">
      <c r="A15" s="212">
        <v>8</v>
      </c>
      <c r="B15" s="213" t="s">
        <v>110</v>
      </c>
      <c r="C15" s="214"/>
      <c r="D15" s="215"/>
      <c r="E15" s="216"/>
      <c r="F15" s="217">
        <v>1850</v>
      </c>
      <c r="G15" s="226">
        <v>699000</v>
      </c>
      <c r="H15" s="219" t="s">
        <v>355</v>
      </c>
      <c r="I15" s="222"/>
      <c r="J15" s="221" t="s">
        <v>111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</row>
    <row r="16" spans="1:27" s="223" customFormat="1" ht="11.25">
      <c r="A16" s="212">
        <v>9</v>
      </c>
      <c r="B16" s="213" t="s">
        <v>112</v>
      </c>
      <c r="C16" s="214"/>
      <c r="D16" s="215"/>
      <c r="E16" s="216"/>
      <c r="F16" s="217" t="s">
        <v>113</v>
      </c>
      <c r="G16" s="226">
        <v>2350</v>
      </c>
      <c r="H16" s="219" t="s">
        <v>355</v>
      </c>
      <c r="I16" s="222"/>
      <c r="J16" s="221" t="s">
        <v>114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</row>
    <row r="17" spans="1:27" s="223" customFormat="1" ht="11.25">
      <c r="A17" s="212">
        <v>10</v>
      </c>
      <c r="B17" s="213" t="s">
        <v>115</v>
      </c>
      <c r="C17" s="214"/>
      <c r="D17" s="215"/>
      <c r="E17" s="216"/>
      <c r="F17" s="217">
        <v>1985</v>
      </c>
      <c r="G17" s="226">
        <v>2300</v>
      </c>
      <c r="H17" s="219" t="s">
        <v>355</v>
      </c>
      <c r="I17" s="222"/>
      <c r="J17" s="221" t="s">
        <v>116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</row>
    <row r="18" spans="1:27" s="223" customFormat="1" ht="11.25">
      <c r="A18" s="212">
        <v>11</v>
      </c>
      <c r="B18" s="213" t="s">
        <v>117</v>
      </c>
      <c r="C18" s="214"/>
      <c r="D18" s="215"/>
      <c r="E18" s="216"/>
      <c r="F18" s="217">
        <v>1930</v>
      </c>
      <c r="G18" s="226">
        <v>7000</v>
      </c>
      <c r="H18" s="219" t="s">
        <v>355</v>
      </c>
      <c r="I18" s="222"/>
      <c r="J18" s="221" t="s">
        <v>118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</row>
    <row r="19" spans="1:27" s="223" customFormat="1" ht="11.25">
      <c r="A19" s="212">
        <v>12</v>
      </c>
      <c r="B19" s="213" t="s">
        <v>119</v>
      </c>
      <c r="C19" s="214"/>
      <c r="D19" s="215"/>
      <c r="E19" s="216"/>
      <c r="F19" s="217">
        <v>1975</v>
      </c>
      <c r="G19" s="226">
        <v>3000</v>
      </c>
      <c r="H19" s="219" t="s">
        <v>355</v>
      </c>
      <c r="I19" s="222"/>
      <c r="J19" s="221" t="s">
        <v>120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</row>
    <row r="20" spans="1:27" s="223" customFormat="1" ht="11.25">
      <c r="A20" s="212">
        <v>13</v>
      </c>
      <c r="B20" s="213" t="s">
        <v>121</v>
      </c>
      <c r="C20" s="214"/>
      <c r="D20" s="215"/>
      <c r="E20" s="216"/>
      <c r="F20" s="217">
        <v>2001</v>
      </c>
      <c r="G20" s="226">
        <v>152004.84</v>
      </c>
      <c r="H20" s="219" t="s">
        <v>355</v>
      </c>
      <c r="I20" s="222"/>
      <c r="J20" s="221" t="s">
        <v>122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</row>
    <row r="21" spans="1:27" s="223" customFormat="1" ht="11.25">
      <c r="A21" s="212">
        <v>14</v>
      </c>
      <c r="B21" s="213" t="s">
        <v>123</v>
      </c>
      <c r="C21" s="214"/>
      <c r="D21" s="215"/>
      <c r="E21" s="216"/>
      <c r="F21" s="217" t="s">
        <v>124</v>
      </c>
      <c r="G21" s="226">
        <v>26000</v>
      </c>
      <c r="H21" s="219" t="s">
        <v>355</v>
      </c>
      <c r="I21" s="222"/>
      <c r="J21" s="221" t="s">
        <v>125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</row>
    <row r="22" spans="1:27" s="223" customFormat="1" ht="22.5">
      <c r="A22" s="212">
        <v>15</v>
      </c>
      <c r="B22" s="213" t="s">
        <v>126</v>
      </c>
      <c r="C22" s="214"/>
      <c r="D22" s="215"/>
      <c r="E22" s="216"/>
      <c r="F22" s="217">
        <v>1910</v>
      </c>
      <c r="G22" s="226">
        <v>8000</v>
      </c>
      <c r="H22" s="219" t="s">
        <v>355</v>
      </c>
      <c r="I22" s="222"/>
      <c r="J22" s="221" t="s">
        <v>127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</row>
    <row r="23" spans="1:27" s="223" customFormat="1" ht="11.25">
      <c r="A23" s="212">
        <v>16</v>
      </c>
      <c r="B23" s="213" t="s">
        <v>128</v>
      </c>
      <c r="C23" s="214"/>
      <c r="D23" s="215"/>
      <c r="E23" s="216"/>
      <c r="F23" s="217">
        <v>1986</v>
      </c>
      <c r="G23" s="226">
        <v>10000</v>
      </c>
      <c r="H23" s="219" t="s">
        <v>355</v>
      </c>
      <c r="I23" s="222"/>
      <c r="J23" s="221" t="s">
        <v>116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</row>
    <row r="24" spans="1:27" s="223" customFormat="1" ht="11.25">
      <c r="A24" s="212">
        <v>17</v>
      </c>
      <c r="B24" s="213" t="s">
        <v>128</v>
      </c>
      <c r="C24" s="214"/>
      <c r="D24" s="215"/>
      <c r="E24" s="216"/>
      <c r="F24" s="217">
        <v>1986</v>
      </c>
      <c r="G24" s="224">
        <v>12000</v>
      </c>
      <c r="H24" s="219" t="s">
        <v>355</v>
      </c>
      <c r="I24" s="222"/>
      <c r="J24" s="221" t="s">
        <v>116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</row>
    <row r="25" spans="1:27" s="223" customFormat="1" ht="11.25">
      <c r="A25" s="212">
        <v>18</v>
      </c>
      <c r="B25" s="213" t="s">
        <v>129</v>
      </c>
      <c r="C25" s="214"/>
      <c r="D25" s="215"/>
      <c r="E25" s="216"/>
      <c r="F25" s="217" t="s">
        <v>103</v>
      </c>
      <c r="G25" s="224">
        <v>10300</v>
      </c>
      <c r="H25" s="219" t="s">
        <v>355</v>
      </c>
      <c r="I25" s="222"/>
      <c r="J25" s="221" t="s">
        <v>104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</row>
    <row r="26" spans="1:27" s="223" customFormat="1" ht="11.25">
      <c r="A26" s="212">
        <v>19</v>
      </c>
      <c r="B26" s="213" t="s">
        <v>129</v>
      </c>
      <c r="C26" s="214"/>
      <c r="D26" s="215"/>
      <c r="E26" s="216"/>
      <c r="F26" s="217">
        <v>1920</v>
      </c>
      <c r="G26" s="224">
        <v>9045</v>
      </c>
      <c r="H26" s="219" t="s">
        <v>355</v>
      </c>
      <c r="I26" s="222"/>
      <c r="J26" s="221" t="s">
        <v>130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</row>
    <row r="27" spans="1:27" s="223" customFormat="1" ht="11.25">
      <c r="A27" s="212">
        <v>20</v>
      </c>
      <c r="B27" s="227" t="s">
        <v>131</v>
      </c>
      <c r="C27" s="214"/>
      <c r="D27" s="215"/>
      <c r="E27" s="216"/>
      <c r="F27" s="228">
        <v>1916</v>
      </c>
      <c r="G27" s="226">
        <v>6500</v>
      </c>
      <c r="H27" s="219" t="s">
        <v>355</v>
      </c>
      <c r="I27" s="222"/>
      <c r="J27" s="212" t="s">
        <v>132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</row>
    <row r="28" spans="1:27" s="223" customFormat="1" ht="11.25">
      <c r="A28" s="212">
        <v>21</v>
      </c>
      <c r="B28" s="227" t="s">
        <v>133</v>
      </c>
      <c r="C28" s="214"/>
      <c r="D28" s="215"/>
      <c r="E28" s="216"/>
      <c r="F28" s="228"/>
      <c r="G28" s="226">
        <v>88994.58</v>
      </c>
      <c r="H28" s="219" t="s">
        <v>355</v>
      </c>
      <c r="I28" s="222"/>
      <c r="J28" s="212" t="s">
        <v>134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</row>
    <row r="29" spans="1:27" s="223" customFormat="1" ht="11.25">
      <c r="A29" s="212">
        <v>22</v>
      </c>
      <c r="B29" s="227" t="s">
        <v>135</v>
      </c>
      <c r="C29" s="214"/>
      <c r="D29" s="215"/>
      <c r="E29" s="216"/>
      <c r="F29" s="228"/>
      <c r="G29" s="226">
        <v>34282</v>
      </c>
      <c r="H29" s="219" t="s">
        <v>355</v>
      </c>
      <c r="I29" s="222"/>
      <c r="J29" s="212" t="s">
        <v>136</v>
      </c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</row>
    <row r="30" spans="1:27" s="223" customFormat="1" ht="11.25">
      <c r="A30" s="212">
        <v>23</v>
      </c>
      <c r="B30" s="227" t="s">
        <v>137</v>
      </c>
      <c r="C30" s="214"/>
      <c r="D30" s="215"/>
      <c r="E30" s="216"/>
      <c r="F30" s="228">
        <v>1949</v>
      </c>
      <c r="G30" s="226">
        <v>8629</v>
      </c>
      <c r="H30" s="219" t="s">
        <v>355</v>
      </c>
      <c r="I30" s="222"/>
      <c r="J30" s="212" t="s">
        <v>138</v>
      </c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</row>
    <row r="31" spans="1:27" s="223" customFormat="1" ht="11.25">
      <c r="A31" s="212">
        <v>24</v>
      </c>
      <c r="B31" s="227" t="s">
        <v>139</v>
      </c>
      <c r="C31" s="214"/>
      <c r="D31" s="215"/>
      <c r="E31" s="216"/>
      <c r="F31" s="228">
        <v>1948</v>
      </c>
      <c r="G31" s="226">
        <v>12206</v>
      </c>
      <c r="H31" s="219" t="s">
        <v>355</v>
      </c>
      <c r="I31" s="222"/>
      <c r="J31" s="212" t="s">
        <v>138</v>
      </c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</row>
    <row r="32" spans="1:27" s="223" customFormat="1" ht="22.5">
      <c r="A32" s="212">
        <v>25</v>
      </c>
      <c r="B32" s="227" t="s">
        <v>140</v>
      </c>
      <c r="C32" s="214"/>
      <c r="D32" s="215"/>
      <c r="E32" s="216"/>
      <c r="F32" s="228">
        <v>1915</v>
      </c>
      <c r="G32" s="226">
        <v>4363.82</v>
      </c>
      <c r="H32" s="219" t="s">
        <v>355</v>
      </c>
      <c r="I32" s="222"/>
      <c r="J32" s="212" t="s">
        <v>134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</row>
    <row r="33" spans="1:27" s="223" customFormat="1" ht="11.25">
      <c r="A33" s="212">
        <v>26</v>
      </c>
      <c r="B33" s="212" t="s">
        <v>141</v>
      </c>
      <c r="C33" s="214"/>
      <c r="D33" s="215"/>
      <c r="E33" s="216"/>
      <c r="F33" s="228"/>
      <c r="G33" s="229">
        <v>24399.01</v>
      </c>
      <c r="H33" s="219" t="s">
        <v>355</v>
      </c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</row>
    <row r="34" spans="1:27" s="223" customFormat="1" ht="22.5">
      <c r="A34" s="212">
        <v>27</v>
      </c>
      <c r="B34" s="212" t="s">
        <v>142</v>
      </c>
      <c r="C34" s="214"/>
      <c r="D34" s="215"/>
      <c r="E34" s="216"/>
      <c r="F34" s="228">
        <v>2010</v>
      </c>
      <c r="G34" s="229">
        <v>688646.25</v>
      </c>
      <c r="H34" s="219" t="s">
        <v>355</v>
      </c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</row>
    <row r="35" spans="1:27" s="234" customFormat="1" ht="11.25">
      <c r="A35" s="334" t="s">
        <v>0</v>
      </c>
      <c r="B35" s="334" t="s">
        <v>0</v>
      </c>
      <c r="C35" s="334"/>
      <c r="D35" s="230"/>
      <c r="E35" s="231"/>
      <c r="F35" s="207"/>
      <c r="G35" s="232">
        <f>SUM(G8:G34)</f>
        <v>3608066.2099999995</v>
      </c>
      <c r="H35" s="270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</row>
    <row r="36" spans="1:27" ht="12.75" customHeight="1">
      <c r="A36" s="338" t="s">
        <v>237</v>
      </c>
      <c r="B36" s="338"/>
      <c r="C36" s="338"/>
      <c r="D36" s="338"/>
      <c r="E36" s="338"/>
      <c r="F36" s="338"/>
      <c r="G36" s="338"/>
      <c r="H36" s="27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</row>
    <row r="37" spans="1:27" s="223" customFormat="1" ht="17.25" customHeight="1">
      <c r="A37" s="212">
        <v>1</v>
      </c>
      <c r="B37" s="235" t="s">
        <v>414</v>
      </c>
      <c r="C37" s="214"/>
      <c r="D37" s="215"/>
      <c r="E37" s="216"/>
      <c r="F37" s="236"/>
      <c r="G37" s="214"/>
      <c r="H37" s="219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</row>
    <row r="38" spans="1:27" s="223" customFormat="1" ht="11.25">
      <c r="A38" s="334" t="s">
        <v>0</v>
      </c>
      <c r="B38" s="334" t="s">
        <v>0</v>
      </c>
      <c r="C38" s="334"/>
      <c r="D38" s="230"/>
      <c r="E38" s="231"/>
      <c r="F38" s="228"/>
      <c r="G38" s="222"/>
      <c r="H38" s="27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</row>
    <row r="39" spans="1:27" ht="12.75" customHeight="1">
      <c r="A39" s="338" t="s">
        <v>257</v>
      </c>
      <c r="B39" s="338"/>
      <c r="C39" s="338"/>
      <c r="D39" s="338"/>
      <c r="E39" s="338"/>
      <c r="F39" s="338"/>
      <c r="G39" s="338"/>
      <c r="H39" s="27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</row>
    <row r="40" spans="1:27" s="223" customFormat="1" ht="213.75">
      <c r="A40" s="219">
        <v>1</v>
      </c>
      <c r="B40" s="237" t="s">
        <v>258</v>
      </c>
      <c r="C40" s="238"/>
      <c r="D40" s="215"/>
      <c r="E40" s="216"/>
      <c r="F40" s="239">
        <v>1936</v>
      </c>
      <c r="G40" s="240">
        <f>512.98*3400</f>
        <v>1744132</v>
      </c>
      <c r="H40" s="273" t="s">
        <v>359</v>
      </c>
      <c r="I40" s="241" t="s">
        <v>265</v>
      </c>
      <c r="J40" s="242" t="s">
        <v>254</v>
      </c>
      <c r="K40" s="243" t="s">
        <v>360</v>
      </c>
      <c r="L40" s="243" t="s">
        <v>361</v>
      </c>
      <c r="M40" s="244" t="s">
        <v>362</v>
      </c>
      <c r="N40" s="243" t="s">
        <v>363</v>
      </c>
      <c r="O40" s="244" t="s">
        <v>364</v>
      </c>
      <c r="P40" s="244" t="s">
        <v>365</v>
      </c>
      <c r="Q40" s="243" t="s">
        <v>366</v>
      </c>
      <c r="R40" s="244" t="s">
        <v>367</v>
      </c>
      <c r="S40" s="245" t="s">
        <v>368</v>
      </c>
      <c r="T40" s="243" t="s">
        <v>369</v>
      </c>
      <c r="U40" s="245">
        <v>318.5</v>
      </c>
      <c r="V40" s="245">
        <v>512.98</v>
      </c>
      <c r="W40" s="245">
        <v>600</v>
      </c>
      <c r="X40" s="245">
        <v>2</v>
      </c>
      <c r="Y40" s="245" t="s">
        <v>357</v>
      </c>
      <c r="Z40" s="245" t="s">
        <v>356</v>
      </c>
      <c r="AA40" s="245" t="s">
        <v>283</v>
      </c>
    </row>
    <row r="41" spans="1:27" s="223" customFormat="1" ht="247.5">
      <c r="A41" s="219">
        <v>2</v>
      </c>
      <c r="B41" s="227" t="s">
        <v>259</v>
      </c>
      <c r="C41" s="238"/>
      <c r="D41" s="215"/>
      <c r="E41" s="216"/>
      <c r="F41" s="228">
        <v>1960</v>
      </c>
      <c r="G41" s="246">
        <f>293.93*3400</f>
        <v>999362</v>
      </c>
      <c r="H41" s="273" t="s">
        <v>359</v>
      </c>
      <c r="I41" s="241" t="s">
        <v>266</v>
      </c>
      <c r="J41" s="212" t="s">
        <v>216</v>
      </c>
      <c r="K41" s="244" t="s">
        <v>370</v>
      </c>
      <c r="L41" s="243" t="s">
        <v>371</v>
      </c>
      <c r="M41" s="244" t="s">
        <v>372</v>
      </c>
      <c r="N41" s="243" t="s">
        <v>363</v>
      </c>
      <c r="O41" s="244" t="s">
        <v>373</v>
      </c>
      <c r="P41" s="245" t="s">
        <v>374</v>
      </c>
      <c r="Q41" s="243" t="s">
        <v>366</v>
      </c>
      <c r="R41" s="244" t="s">
        <v>375</v>
      </c>
      <c r="S41" s="245" t="s">
        <v>368</v>
      </c>
      <c r="T41" s="243" t="s">
        <v>369</v>
      </c>
      <c r="U41" s="245">
        <v>242</v>
      </c>
      <c r="V41" s="245">
        <v>293.93</v>
      </c>
      <c r="W41" s="245">
        <v>462</v>
      </c>
      <c r="X41" s="245">
        <v>2</v>
      </c>
      <c r="Y41" s="245" t="s">
        <v>357</v>
      </c>
      <c r="Z41" s="245" t="s">
        <v>356</v>
      </c>
      <c r="AA41" s="245" t="s">
        <v>283</v>
      </c>
    </row>
    <row r="42" spans="1:27" s="223" customFormat="1" ht="11.25">
      <c r="A42" s="219">
        <v>3</v>
      </c>
      <c r="B42" s="227" t="s">
        <v>260</v>
      </c>
      <c r="C42" s="238"/>
      <c r="D42" s="215"/>
      <c r="E42" s="216"/>
      <c r="F42" s="228">
        <v>1968</v>
      </c>
      <c r="G42" s="247">
        <v>100168</v>
      </c>
      <c r="H42" s="273" t="s">
        <v>355</v>
      </c>
      <c r="I42" s="222"/>
      <c r="J42" s="212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>
        <v>146</v>
      </c>
      <c r="V42" s="248"/>
      <c r="W42" s="248">
        <v>344.4</v>
      </c>
      <c r="X42" s="248">
        <v>3</v>
      </c>
      <c r="Y42" s="248" t="s">
        <v>356</v>
      </c>
      <c r="Z42" s="248"/>
      <c r="AA42" s="248"/>
    </row>
    <row r="43" spans="1:27" s="223" customFormat="1" ht="11.25">
      <c r="A43" s="219">
        <v>4</v>
      </c>
      <c r="B43" s="227" t="s">
        <v>261</v>
      </c>
      <c r="C43" s="238"/>
      <c r="D43" s="215"/>
      <c r="E43" s="216"/>
      <c r="F43" s="228">
        <v>1907</v>
      </c>
      <c r="G43" s="247">
        <v>15907</v>
      </c>
      <c r="H43" s="273" t="s">
        <v>355</v>
      </c>
      <c r="I43" s="222"/>
      <c r="J43" s="212" t="s">
        <v>267</v>
      </c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</row>
    <row r="44" spans="1:27" s="223" customFormat="1" ht="11.25">
      <c r="A44" s="219">
        <v>5</v>
      </c>
      <c r="B44" s="227" t="s">
        <v>262</v>
      </c>
      <c r="C44" s="238"/>
      <c r="D44" s="215"/>
      <c r="E44" s="216"/>
      <c r="F44" s="249"/>
      <c r="G44" s="247">
        <v>7685</v>
      </c>
      <c r="H44" s="273" t="s">
        <v>355</v>
      </c>
      <c r="I44" s="222"/>
      <c r="J44" s="212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>
        <v>149.1</v>
      </c>
      <c r="V44" s="248">
        <v>124</v>
      </c>
      <c r="W44" s="248">
        <v>425</v>
      </c>
      <c r="X44" s="248">
        <v>1</v>
      </c>
      <c r="Y44" s="248" t="s">
        <v>357</v>
      </c>
      <c r="Z44" s="248" t="s">
        <v>283</v>
      </c>
      <c r="AA44" s="248" t="s">
        <v>283</v>
      </c>
    </row>
    <row r="45" spans="1:27" s="223" customFormat="1" ht="11.25">
      <c r="A45" s="219">
        <v>6</v>
      </c>
      <c r="B45" s="227" t="s">
        <v>263</v>
      </c>
      <c r="C45" s="238"/>
      <c r="D45" s="215"/>
      <c r="E45" s="216"/>
      <c r="F45" s="249"/>
      <c r="G45" s="247">
        <v>1476</v>
      </c>
      <c r="H45" s="273" t="s">
        <v>355</v>
      </c>
      <c r="I45" s="222"/>
      <c r="J45" s="212" t="s">
        <v>267</v>
      </c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</row>
    <row r="46" spans="1:27" s="223" customFormat="1" ht="11.25">
      <c r="A46" s="219">
        <v>7</v>
      </c>
      <c r="B46" s="227" t="s">
        <v>264</v>
      </c>
      <c r="C46" s="238"/>
      <c r="D46" s="215"/>
      <c r="E46" s="216"/>
      <c r="F46" s="249"/>
      <c r="G46" s="247">
        <v>256</v>
      </c>
      <c r="H46" s="273" t="s">
        <v>355</v>
      </c>
      <c r="I46" s="222"/>
      <c r="J46" s="212" t="s">
        <v>267</v>
      </c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</row>
    <row r="47" spans="1:27" s="234" customFormat="1" ht="11.25">
      <c r="A47" s="334" t="s">
        <v>0</v>
      </c>
      <c r="B47" s="334"/>
      <c r="C47" s="334"/>
      <c r="D47" s="230"/>
      <c r="E47" s="231"/>
      <c r="F47" s="207"/>
      <c r="G47" s="232">
        <f>SUM(G40:G46)</f>
        <v>2868986</v>
      </c>
      <c r="H47" s="270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</row>
    <row r="48" spans="1:27" ht="12.75" customHeight="1">
      <c r="A48" s="338" t="s">
        <v>287</v>
      </c>
      <c r="B48" s="338"/>
      <c r="C48" s="338"/>
      <c r="D48" s="338"/>
      <c r="E48" s="338"/>
      <c r="F48" s="338"/>
      <c r="G48" s="338"/>
      <c r="H48" s="27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</row>
    <row r="49" spans="1:27" s="223" customFormat="1" ht="18.75" customHeight="1">
      <c r="A49" s="219">
        <v>1</v>
      </c>
      <c r="B49" s="235" t="s">
        <v>414</v>
      </c>
      <c r="C49" s="238"/>
      <c r="D49" s="215"/>
      <c r="E49" s="216"/>
      <c r="F49" s="249"/>
      <c r="G49" s="237"/>
      <c r="H49" s="273"/>
      <c r="I49" s="250"/>
      <c r="J49" s="251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</row>
    <row r="50" spans="1:27" s="223" customFormat="1" ht="11.25">
      <c r="A50" s="212"/>
      <c r="B50" s="334" t="s">
        <v>0</v>
      </c>
      <c r="C50" s="334"/>
      <c r="D50" s="230"/>
      <c r="E50" s="216"/>
      <c r="F50" s="252"/>
      <c r="G50" s="222"/>
      <c r="H50" s="27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</row>
    <row r="51" spans="1:27" ht="12.75" customHeight="1">
      <c r="A51" s="338" t="s">
        <v>293</v>
      </c>
      <c r="B51" s="338"/>
      <c r="C51" s="338"/>
      <c r="D51" s="338"/>
      <c r="E51" s="338"/>
      <c r="F51" s="338"/>
      <c r="G51" s="338"/>
      <c r="H51" s="208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</row>
    <row r="52" spans="1:27" ht="67.5">
      <c r="A52" s="212">
        <v>1</v>
      </c>
      <c r="B52" s="237" t="s">
        <v>292</v>
      </c>
      <c r="C52" s="237" t="s">
        <v>292</v>
      </c>
      <c r="D52" s="215" t="s">
        <v>412</v>
      </c>
      <c r="E52" s="216" t="s">
        <v>413</v>
      </c>
      <c r="F52" s="228">
        <v>1970</v>
      </c>
      <c r="G52" s="253">
        <v>357849.01</v>
      </c>
      <c r="H52" s="254" t="s">
        <v>355</v>
      </c>
      <c r="I52" s="250" t="s">
        <v>296</v>
      </c>
      <c r="J52" s="255" t="s">
        <v>358</v>
      </c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</row>
    <row r="53" spans="1:27" s="234" customFormat="1" ht="14.25" customHeight="1">
      <c r="A53" s="334" t="s">
        <v>27</v>
      </c>
      <c r="B53" s="334"/>
      <c r="C53" s="334"/>
      <c r="D53" s="230"/>
      <c r="E53" s="231"/>
      <c r="F53" s="207"/>
      <c r="G53" s="256">
        <f>SUM(G52)</f>
        <v>357849.01</v>
      </c>
      <c r="H53" s="270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</row>
    <row r="54" spans="1:27" s="223" customFormat="1" ht="15" customHeight="1">
      <c r="A54" s="341" t="s">
        <v>302</v>
      </c>
      <c r="B54" s="341"/>
      <c r="C54" s="341"/>
      <c r="D54" s="341"/>
      <c r="E54" s="341"/>
      <c r="F54" s="341"/>
      <c r="G54" s="341"/>
      <c r="H54" s="27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</row>
    <row r="55" spans="1:27" ht="11.25">
      <c r="A55" s="212">
        <v>1</v>
      </c>
      <c r="B55" s="235" t="s">
        <v>414</v>
      </c>
      <c r="C55" s="219"/>
      <c r="D55" s="215"/>
      <c r="E55" s="216"/>
      <c r="F55" s="228"/>
      <c r="G55" s="212"/>
      <c r="H55" s="219"/>
      <c r="I55" s="222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</row>
    <row r="56" spans="1:27" s="223" customFormat="1" ht="18" customHeight="1">
      <c r="A56" s="334" t="s">
        <v>27</v>
      </c>
      <c r="B56" s="334"/>
      <c r="C56" s="334"/>
      <c r="D56" s="230"/>
      <c r="E56" s="231"/>
      <c r="F56" s="228"/>
      <c r="G56" s="222"/>
      <c r="H56" s="27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</row>
    <row r="57" spans="1:27" s="223" customFormat="1" ht="14.25" customHeight="1">
      <c r="A57" s="340" t="s">
        <v>318</v>
      </c>
      <c r="B57" s="340"/>
      <c r="C57" s="340"/>
      <c r="D57" s="340"/>
      <c r="E57" s="340"/>
      <c r="F57" s="340"/>
      <c r="G57" s="340"/>
      <c r="H57" s="274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</row>
    <row r="58" spans="1:27" s="320" customFormat="1" ht="67.5">
      <c r="A58" s="212">
        <v>1</v>
      </c>
      <c r="B58" s="257" t="s">
        <v>322</v>
      </c>
      <c r="C58" s="219"/>
      <c r="D58" s="215"/>
      <c r="E58" s="216"/>
      <c r="F58" s="239" t="s">
        <v>447</v>
      </c>
      <c r="G58" s="258">
        <f>1132000+4212000+817000+114000</f>
        <v>6275000</v>
      </c>
      <c r="H58" s="219" t="s">
        <v>359</v>
      </c>
      <c r="I58" s="250" t="s">
        <v>323</v>
      </c>
      <c r="J58" s="251" t="s">
        <v>324</v>
      </c>
      <c r="K58" s="321" t="s">
        <v>437</v>
      </c>
      <c r="L58" s="321" t="s">
        <v>438</v>
      </c>
      <c r="M58" s="321" t="s">
        <v>439</v>
      </c>
      <c r="N58" s="321" t="s">
        <v>440</v>
      </c>
      <c r="O58" s="321" t="s">
        <v>441</v>
      </c>
      <c r="P58" s="321" t="s">
        <v>442</v>
      </c>
      <c r="Q58" s="321" t="s">
        <v>443</v>
      </c>
      <c r="R58" s="321" t="s">
        <v>444</v>
      </c>
      <c r="S58" s="321" t="s">
        <v>445</v>
      </c>
      <c r="T58" s="321" t="s">
        <v>442</v>
      </c>
      <c r="U58" s="321">
        <v>1680</v>
      </c>
      <c r="V58" s="321">
        <v>3100</v>
      </c>
      <c r="W58" s="321">
        <v>14100</v>
      </c>
      <c r="X58" s="321">
        <v>3</v>
      </c>
      <c r="Y58" s="321" t="s">
        <v>356</v>
      </c>
      <c r="Z58" s="321" t="s">
        <v>356</v>
      </c>
      <c r="AA58" s="321" t="s">
        <v>283</v>
      </c>
    </row>
    <row r="59" spans="1:27" s="223" customFormat="1" ht="12" thickBot="1">
      <c r="A59" s="342" t="s">
        <v>27</v>
      </c>
      <c r="B59" s="342"/>
      <c r="C59" s="342"/>
      <c r="D59" s="259"/>
      <c r="E59" s="260"/>
      <c r="F59" s="261"/>
      <c r="G59" s="222"/>
      <c r="H59" s="27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</row>
    <row r="60" spans="1:9" s="223" customFormat="1" ht="12" thickBot="1">
      <c r="A60" s="198"/>
      <c r="B60" s="262"/>
      <c r="E60" s="335" t="s">
        <v>80</v>
      </c>
      <c r="F60" s="336"/>
      <c r="G60" s="263">
        <f>SUM(G8:G59)</f>
        <v>19944802.439999998</v>
      </c>
      <c r="H60" s="268"/>
      <c r="I60" s="198"/>
    </row>
    <row r="61" spans="1:9" s="223" customFormat="1" ht="11.25">
      <c r="A61" s="198"/>
      <c r="B61" s="198"/>
      <c r="C61" s="199"/>
      <c r="D61" s="203"/>
      <c r="E61" s="204"/>
      <c r="F61" s="201"/>
      <c r="G61" s="198"/>
      <c r="H61" s="268"/>
      <c r="I61" s="198"/>
    </row>
    <row r="62" spans="1:9" s="223" customFormat="1" ht="11.25">
      <c r="A62" s="198"/>
      <c r="B62" s="264"/>
      <c r="C62" s="265"/>
      <c r="D62" s="266"/>
      <c r="E62" s="267"/>
      <c r="F62" s="201"/>
      <c r="G62" s="198"/>
      <c r="H62" s="268"/>
      <c r="I62" s="198"/>
    </row>
    <row r="63" spans="1:9" s="223" customFormat="1" ht="11.25">
      <c r="A63" s="198"/>
      <c r="B63" s="198"/>
      <c r="C63" s="199"/>
      <c r="D63" s="203"/>
      <c r="E63" s="204"/>
      <c r="F63" s="201"/>
      <c r="G63" s="198"/>
      <c r="H63" s="268"/>
      <c r="I63" s="198"/>
    </row>
    <row r="64" spans="1:9" s="223" customFormat="1" ht="11.25">
      <c r="A64" s="198"/>
      <c r="B64" s="198"/>
      <c r="C64" s="199"/>
      <c r="D64" s="203"/>
      <c r="E64" s="204"/>
      <c r="F64" s="201"/>
      <c r="G64" s="198"/>
      <c r="H64" s="268"/>
      <c r="I64" s="198"/>
    </row>
    <row r="65" ht="12.75" customHeight="1"/>
    <row r="66" spans="1:9" s="223" customFormat="1" ht="11.25">
      <c r="A66" s="198"/>
      <c r="B66" s="198"/>
      <c r="C66" s="199"/>
      <c r="D66" s="203"/>
      <c r="E66" s="204"/>
      <c r="F66" s="201"/>
      <c r="G66" s="198"/>
      <c r="H66" s="268"/>
      <c r="I66" s="198"/>
    </row>
    <row r="67" spans="1:9" s="223" customFormat="1" ht="11.25">
      <c r="A67" s="198"/>
      <c r="B67" s="198"/>
      <c r="C67" s="199"/>
      <c r="D67" s="203"/>
      <c r="E67" s="204"/>
      <c r="F67" s="201"/>
      <c r="G67" s="198"/>
      <c r="H67" s="268"/>
      <c r="I67" s="198"/>
    </row>
    <row r="69" ht="21.75" customHeight="1"/>
  </sheetData>
  <sheetProtection/>
  <mergeCells count="35">
    <mergeCell ref="G4:G5"/>
    <mergeCell ref="A59:C59"/>
    <mergeCell ref="A51:G51"/>
    <mergeCell ref="A53:C53"/>
    <mergeCell ref="C4:C5"/>
    <mergeCell ref="D4:D5"/>
    <mergeCell ref="E4:E5"/>
    <mergeCell ref="F4:F5"/>
    <mergeCell ref="A38:C38"/>
    <mergeCell ref="A36:G36"/>
    <mergeCell ref="A47:C47"/>
    <mergeCell ref="A57:G57"/>
    <mergeCell ref="A56:C56"/>
    <mergeCell ref="A54:G54"/>
    <mergeCell ref="A39:G39"/>
    <mergeCell ref="A48:G48"/>
    <mergeCell ref="B50:C50"/>
    <mergeCell ref="Z4:Z5"/>
    <mergeCell ref="AA4:AA5"/>
    <mergeCell ref="I4:I5"/>
    <mergeCell ref="J4:J5"/>
    <mergeCell ref="K4:M4"/>
    <mergeCell ref="N4:N5"/>
    <mergeCell ref="O4:T4"/>
    <mergeCell ref="U4:U5"/>
    <mergeCell ref="H4:H5"/>
    <mergeCell ref="E60:F60"/>
    <mergeCell ref="V4:V5"/>
    <mergeCell ref="W4:W5"/>
    <mergeCell ref="X4:X5"/>
    <mergeCell ref="Y4:Y5"/>
    <mergeCell ref="A7:E7"/>
    <mergeCell ref="A35:C35"/>
    <mergeCell ref="A4:A5"/>
    <mergeCell ref="B4:B5"/>
  </mergeCells>
  <printOptions/>
  <pageMargins left="1.0236220472440944" right="1.0236220472440944" top="0.7480314960629921" bottom="0.7480314960629921" header="0.31496062992125984" footer="0.31496062992125984"/>
  <pageSetup horizontalDpi="600" verticalDpi="600" orientation="landscape" paperSize="9" scale="55" r:id="rId3"/>
  <headerFooter alignWithMargins="0">
    <oddFooter>&amp;CStrona &amp;P z &amp;N</oddFooter>
  </headerFooter>
  <rowBreaks count="1" manualBreakCount="1">
    <brk id="39" max="26" man="1"/>
  </rowBreaks>
  <colBreaks count="1" manualBreakCount="1">
    <brk id="10" max="6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2"/>
  <sheetViews>
    <sheetView view="pageBreakPreview" zoomScale="75" zoomScaleSheetLayoutView="75" zoomScalePageLayoutView="0" workbookViewId="0" topLeftCell="A127">
      <selection activeCell="G142" sqref="G142"/>
    </sheetView>
  </sheetViews>
  <sheetFormatPr defaultColWidth="9.140625" defaultRowHeight="12.75"/>
  <cols>
    <col min="1" max="1" width="5.57421875" style="10" customWidth="1"/>
    <col min="2" max="2" width="47.57421875" style="24" customWidth="1"/>
    <col min="3" max="3" width="15.421875" style="12" customWidth="1"/>
    <col min="4" max="4" width="18.421875" style="35" customWidth="1"/>
    <col min="5" max="5" width="11.140625" style="0" customWidth="1"/>
  </cols>
  <sheetData>
    <row r="1" spans="1:4" ht="12.75">
      <c r="A1" s="97" t="s">
        <v>158</v>
      </c>
      <c r="D1" s="42"/>
    </row>
    <row r="3" spans="1:4" ht="12.75">
      <c r="A3" s="348" t="s">
        <v>6</v>
      </c>
      <c r="B3" s="348"/>
      <c r="C3" s="348"/>
      <c r="D3" s="348"/>
    </row>
    <row r="4" spans="1:4" ht="25.5">
      <c r="A4" s="3" t="s">
        <v>29</v>
      </c>
      <c r="B4" s="3" t="s">
        <v>37</v>
      </c>
      <c r="C4" s="3" t="s">
        <v>38</v>
      </c>
      <c r="D4" s="54" t="s">
        <v>39</v>
      </c>
    </row>
    <row r="5" spans="1:4" ht="12.75" customHeight="1">
      <c r="A5" s="349" t="s">
        <v>94</v>
      </c>
      <c r="B5" s="350"/>
      <c r="C5" s="350"/>
      <c r="D5" s="351"/>
    </row>
    <row r="6" spans="1:4" s="14" customFormat="1" ht="12.75">
      <c r="A6" s="2">
        <v>1</v>
      </c>
      <c r="B6" s="146" t="s">
        <v>143</v>
      </c>
      <c r="C6" s="147">
        <v>2006</v>
      </c>
      <c r="D6" s="148">
        <v>8100.8</v>
      </c>
    </row>
    <row r="7" spans="1:4" s="14" customFormat="1" ht="12.75">
      <c r="A7" s="2">
        <v>2</v>
      </c>
      <c r="B7" s="129" t="s">
        <v>144</v>
      </c>
      <c r="C7" s="46">
        <v>2006</v>
      </c>
      <c r="D7" s="142">
        <v>4598</v>
      </c>
    </row>
    <row r="8" spans="1:4" s="14" customFormat="1" ht="12.75">
      <c r="A8" s="2">
        <v>3</v>
      </c>
      <c r="B8" s="129" t="s">
        <v>144</v>
      </c>
      <c r="C8" s="46">
        <v>2006</v>
      </c>
      <c r="D8" s="105">
        <v>2955</v>
      </c>
    </row>
    <row r="9" spans="1:4" s="14" customFormat="1" ht="12.75">
      <c r="A9" s="2">
        <v>4</v>
      </c>
      <c r="B9" s="129" t="s">
        <v>147</v>
      </c>
      <c r="C9" s="46">
        <v>2006</v>
      </c>
      <c r="D9" s="142">
        <v>2250</v>
      </c>
    </row>
    <row r="10" spans="1:6" s="14" customFormat="1" ht="12.75">
      <c r="A10" s="2">
        <v>5</v>
      </c>
      <c r="B10" s="149" t="s">
        <v>144</v>
      </c>
      <c r="C10" s="46">
        <v>2006</v>
      </c>
      <c r="D10" s="150">
        <v>2701.17</v>
      </c>
      <c r="F10" s="125"/>
    </row>
    <row r="11" spans="1:4" s="14" customFormat="1" ht="12.75">
      <c r="A11" s="2">
        <v>6</v>
      </c>
      <c r="B11" s="149" t="s">
        <v>144</v>
      </c>
      <c r="C11" s="46">
        <v>2006</v>
      </c>
      <c r="D11" s="142">
        <v>2999.01</v>
      </c>
    </row>
    <row r="12" spans="1:4" s="14" customFormat="1" ht="12.75">
      <c r="A12" s="2">
        <v>7</v>
      </c>
      <c r="B12" s="149" t="s">
        <v>144</v>
      </c>
      <c r="C12" s="46">
        <v>2006</v>
      </c>
      <c r="D12" s="142">
        <v>2999</v>
      </c>
    </row>
    <row r="13" spans="1:4" s="14" customFormat="1" ht="12.75">
      <c r="A13" s="2">
        <v>8</v>
      </c>
      <c r="B13" s="129" t="s">
        <v>148</v>
      </c>
      <c r="C13" s="46">
        <v>2006</v>
      </c>
      <c r="D13" s="142">
        <v>656.36</v>
      </c>
    </row>
    <row r="14" spans="1:4" s="14" customFormat="1" ht="12.75">
      <c r="A14" s="2">
        <v>9</v>
      </c>
      <c r="B14" s="129" t="s">
        <v>145</v>
      </c>
      <c r="C14" s="46">
        <v>2006</v>
      </c>
      <c r="D14" s="142">
        <v>767.38</v>
      </c>
    </row>
    <row r="15" spans="1:4" s="14" customFormat="1" ht="12.75">
      <c r="A15" s="2">
        <v>10</v>
      </c>
      <c r="B15" s="129" t="s">
        <v>149</v>
      </c>
      <c r="C15" s="46">
        <v>2007</v>
      </c>
      <c r="D15" s="142">
        <v>1998.99</v>
      </c>
    </row>
    <row r="16" spans="1:4" s="14" customFormat="1" ht="12.75">
      <c r="A16" s="2">
        <v>11</v>
      </c>
      <c r="B16" s="129" t="s">
        <v>146</v>
      </c>
      <c r="C16" s="46">
        <v>2008</v>
      </c>
      <c r="D16" s="142">
        <v>395.28</v>
      </c>
    </row>
    <row r="17" spans="1:4" s="14" customFormat="1" ht="12.75">
      <c r="A17" s="2">
        <v>12</v>
      </c>
      <c r="B17" s="143" t="s">
        <v>150</v>
      </c>
      <c r="C17" s="2">
        <v>2008</v>
      </c>
      <c r="D17" s="105">
        <v>511.18</v>
      </c>
    </row>
    <row r="18" spans="1:4" s="14" customFormat="1" ht="12.75">
      <c r="A18" s="2">
        <v>13</v>
      </c>
      <c r="B18" s="151" t="s">
        <v>151</v>
      </c>
      <c r="C18" s="2">
        <v>2008</v>
      </c>
      <c r="D18" s="105">
        <v>419</v>
      </c>
    </row>
    <row r="19" spans="1:4" s="14" customFormat="1" ht="12.75">
      <c r="A19" s="2">
        <v>14</v>
      </c>
      <c r="B19" s="152" t="s">
        <v>152</v>
      </c>
      <c r="C19" s="2">
        <v>2008</v>
      </c>
      <c r="D19" s="105">
        <f>335.99*4</f>
        <v>1343.96</v>
      </c>
    </row>
    <row r="20" spans="1:4" s="14" customFormat="1" ht="12.75">
      <c r="A20" s="2">
        <v>15</v>
      </c>
      <c r="B20" s="143" t="s">
        <v>153</v>
      </c>
      <c r="C20" s="2">
        <v>2009</v>
      </c>
      <c r="D20" s="105">
        <v>444.8</v>
      </c>
    </row>
    <row r="21" spans="1:4" s="14" customFormat="1" ht="12.75">
      <c r="A21" s="2">
        <v>16</v>
      </c>
      <c r="B21" s="143" t="s">
        <v>154</v>
      </c>
      <c r="C21" s="2">
        <v>2010</v>
      </c>
      <c r="D21" s="105">
        <v>1689</v>
      </c>
    </row>
    <row r="22" spans="1:4" s="14" customFormat="1" ht="16.5" customHeight="1">
      <c r="A22" s="2">
        <v>17</v>
      </c>
      <c r="B22" s="143" t="s">
        <v>154</v>
      </c>
      <c r="C22" s="2">
        <v>2010</v>
      </c>
      <c r="D22" s="105">
        <v>1689</v>
      </c>
    </row>
    <row r="23" spans="1:4" s="14" customFormat="1" ht="12.75">
      <c r="A23" s="2"/>
      <c r="B23" s="19" t="s">
        <v>0</v>
      </c>
      <c r="C23" s="2"/>
      <c r="D23" s="126">
        <f>SUM(D6:D22)</f>
        <v>36517.93000000001</v>
      </c>
    </row>
    <row r="24" spans="1:4" ht="13.5" customHeight="1">
      <c r="A24" s="345" t="s">
        <v>245</v>
      </c>
      <c r="B24" s="345"/>
      <c r="C24" s="345"/>
      <c r="D24" s="345"/>
    </row>
    <row r="25" spans="1:4" s="18" customFormat="1" ht="12.75">
      <c r="A25" s="2">
        <v>1</v>
      </c>
      <c r="B25" s="129" t="s">
        <v>144</v>
      </c>
      <c r="C25" s="46">
        <v>2008</v>
      </c>
      <c r="D25" s="153">
        <v>40506.94</v>
      </c>
    </row>
    <row r="26" spans="1:4" s="18" customFormat="1" ht="12.75">
      <c r="A26" s="2">
        <v>2</v>
      </c>
      <c r="B26" s="143" t="s">
        <v>239</v>
      </c>
      <c r="C26" s="2">
        <v>2008</v>
      </c>
      <c r="D26" s="154">
        <v>10000</v>
      </c>
    </row>
    <row r="27" spans="1:4" s="18" customFormat="1" ht="12.75">
      <c r="A27" s="2">
        <v>3</v>
      </c>
      <c r="B27" s="143" t="s">
        <v>240</v>
      </c>
      <c r="C27" s="2">
        <v>2010</v>
      </c>
      <c r="D27" s="154">
        <v>20000</v>
      </c>
    </row>
    <row r="28" spans="1:4" s="18" customFormat="1" ht="12.75">
      <c r="A28" s="2">
        <v>4</v>
      </c>
      <c r="B28" s="143" t="s">
        <v>241</v>
      </c>
      <c r="C28" s="2">
        <v>2006</v>
      </c>
      <c r="D28" s="154">
        <v>15000</v>
      </c>
    </row>
    <row r="29" spans="1:4" s="18" customFormat="1" ht="12.75">
      <c r="A29" s="2">
        <v>5</v>
      </c>
      <c r="B29" s="4" t="s">
        <v>242</v>
      </c>
      <c r="C29" s="2">
        <v>2010</v>
      </c>
      <c r="D29" s="154">
        <v>20000</v>
      </c>
    </row>
    <row r="30" spans="1:4" s="18" customFormat="1" ht="12.75">
      <c r="A30" s="2">
        <v>6</v>
      </c>
      <c r="B30" s="143" t="s">
        <v>243</v>
      </c>
      <c r="C30" s="2">
        <v>2010</v>
      </c>
      <c r="D30" s="154">
        <v>20000</v>
      </c>
    </row>
    <row r="31" spans="1:4" s="18" customFormat="1" ht="12.75">
      <c r="A31" s="2">
        <v>7</v>
      </c>
      <c r="B31" s="143" t="s">
        <v>244</v>
      </c>
      <c r="C31" s="2">
        <v>2008</v>
      </c>
      <c r="D31" s="154">
        <v>2000</v>
      </c>
    </row>
    <row r="32" spans="1:4" s="18" customFormat="1" ht="13.5" customHeight="1">
      <c r="A32" s="2"/>
      <c r="B32" s="19" t="s">
        <v>0</v>
      </c>
      <c r="C32" s="2"/>
      <c r="D32" s="37">
        <f>SUM(D25:D31)</f>
        <v>127506.94</v>
      </c>
    </row>
    <row r="33" spans="1:4" s="18" customFormat="1" ht="13.5" customHeight="1">
      <c r="A33" s="345" t="s">
        <v>257</v>
      </c>
      <c r="B33" s="345"/>
      <c r="C33" s="345"/>
      <c r="D33" s="345"/>
    </row>
    <row r="34" spans="1:4" s="18" customFormat="1" ht="13.5" customHeight="1">
      <c r="A34" s="46">
        <v>1</v>
      </c>
      <c r="B34" s="129" t="s">
        <v>268</v>
      </c>
      <c r="C34" s="46">
        <v>2007</v>
      </c>
      <c r="D34" s="153">
        <v>16117.76</v>
      </c>
    </row>
    <row r="35" spans="1:4" s="18" customFormat="1" ht="13.5" customHeight="1">
      <c r="A35" s="46">
        <v>2</v>
      </c>
      <c r="B35" s="143" t="s">
        <v>269</v>
      </c>
      <c r="C35" s="2">
        <v>2009</v>
      </c>
      <c r="D35" s="154">
        <v>2449</v>
      </c>
    </row>
    <row r="36" spans="1:4" s="18" customFormat="1" ht="13.5" customHeight="1">
      <c r="A36" s="46">
        <v>3</v>
      </c>
      <c r="B36" s="143" t="s">
        <v>270</v>
      </c>
      <c r="C36" s="2">
        <v>2009</v>
      </c>
      <c r="D36" s="154">
        <v>404.49</v>
      </c>
    </row>
    <row r="37" spans="1:4" s="18" customFormat="1" ht="13.5" customHeight="1">
      <c r="A37" s="46">
        <v>4</v>
      </c>
      <c r="B37" s="143" t="s">
        <v>271</v>
      </c>
      <c r="C37" s="2">
        <v>2009</v>
      </c>
      <c r="D37" s="154">
        <v>3452.6</v>
      </c>
    </row>
    <row r="38" spans="1:4" s="18" customFormat="1" ht="13.5" customHeight="1">
      <c r="A38" s="155"/>
      <c r="B38" s="347" t="s">
        <v>0</v>
      </c>
      <c r="C38" s="347" t="s">
        <v>8</v>
      </c>
      <c r="D38" s="37">
        <f>SUM(D34:D37)</f>
        <v>22423.850000000002</v>
      </c>
    </row>
    <row r="39" spans="1:4" s="18" customFormat="1" ht="13.5" customHeight="1">
      <c r="A39" s="345" t="s">
        <v>287</v>
      </c>
      <c r="B39" s="345"/>
      <c r="C39" s="345"/>
      <c r="D39" s="345"/>
    </row>
    <row r="40" spans="1:4" s="18" customFormat="1" ht="13.5" customHeight="1">
      <c r="A40" s="2">
        <v>3</v>
      </c>
      <c r="B40" s="129" t="s">
        <v>289</v>
      </c>
      <c r="C40" s="46">
        <v>2006</v>
      </c>
      <c r="D40" s="153">
        <v>1680</v>
      </c>
    </row>
    <row r="41" spans="1:4" s="18" customFormat="1" ht="13.5" customHeight="1">
      <c r="A41" s="2">
        <v>5</v>
      </c>
      <c r="B41" s="129" t="s">
        <v>290</v>
      </c>
      <c r="C41" s="46">
        <v>2006</v>
      </c>
      <c r="D41" s="153">
        <v>734</v>
      </c>
    </row>
    <row r="42" spans="1:4" s="18" customFormat="1" ht="13.5" customHeight="1">
      <c r="A42" s="2">
        <v>6</v>
      </c>
      <c r="B42" s="129" t="s">
        <v>290</v>
      </c>
      <c r="C42" s="46">
        <v>2006</v>
      </c>
      <c r="D42" s="153">
        <v>734</v>
      </c>
    </row>
    <row r="43" spans="1:4" s="18" customFormat="1" ht="13.5" customHeight="1">
      <c r="A43" s="2">
        <v>7</v>
      </c>
      <c r="B43" s="129" t="s">
        <v>290</v>
      </c>
      <c r="C43" s="46">
        <v>2006</v>
      </c>
      <c r="D43" s="154">
        <v>734</v>
      </c>
    </row>
    <row r="44" spans="1:4" s="18" customFormat="1" ht="13.5" customHeight="1">
      <c r="A44" s="2">
        <v>9</v>
      </c>
      <c r="B44" s="129" t="s">
        <v>146</v>
      </c>
      <c r="C44" s="46">
        <v>2006</v>
      </c>
      <c r="D44" s="154">
        <v>1017</v>
      </c>
    </row>
    <row r="45" spans="1:4" s="18" customFormat="1" ht="13.5" customHeight="1">
      <c r="A45" s="2">
        <v>11</v>
      </c>
      <c r="B45" s="143" t="s">
        <v>291</v>
      </c>
      <c r="C45" s="2">
        <v>2008</v>
      </c>
      <c r="D45" s="154">
        <v>4500</v>
      </c>
    </row>
    <row r="46" spans="1:4" s="14" customFormat="1" ht="12.75">
      <c r="A46" s="347" t="s">
        <v>0</v>
      </c>
      <c r="B46" s="347" t="s">
        <v>8</v>
      </c>
      <c r="C46" s="2"/>
      <c r="D46" s="37">
        <f>SUM(D40:D45)</f>
        <v>9399</v>
      </c>
    </row>
    <row r="47" spans="1:4" s="14" customFormat="1" ht="12.75" customHeight="1">
      <c r="A47" s="345" t="s">
        <v>293</v>
      </c>
      <c r="B47" s="345"/>
      <c r="C47" s="345"/>
      <c r="D47" s="345"/>
    </row>
    <row r="48" spans="1:4" s="14" customFormat="1" ht="12.75">
      <c r="A48" s="2">
        <v>1</v>
      </c>
      <c r="B48" s="156" t="s">
        <v>298</v>
      </c>
      <c r="C48" s="135">
        <v>2007</v>
      </c>
      <c r="D48" s="157">
        <v>3355</v>
      </c>
    </row>
    <row r="49" spans="1:4" s="14" customFormat="1" ht="12.75">
      <c r="A49" s="2">
        <v>2</v>
      </c>
      <c r="B49" s="156" t="s">
        <v>299</v>
      </c>
      <c r="C49" s="135">
        <v>2006</v>
      </c>
      <c r="D49" s="157">
        <v>771</v>
      </c>
    </row>
    <row r="50" spans="1:4" s="14" customFormat="1" ht="25.5">
      <c r="A50" s="2">
        <v>3</v>
      </c>
      <c r="B50" s="156" t="s">
        <v>300</v>
      </c>
      <c r="C50" s="135">
        <v>2008</v>
      </c>
      <c r="D50" s="157">
        <v>28834.46</v>
      </c>
    </row>
    <row r="51" spans="1:4" ht="12.75">
      <c r="A51" s="2"/>
      <c r="B51" s="347" t="s">
        <v>27</v>
      </c>
      <c r="C51" s="347"/>
      <c r="D51" s="45">
        <f>SUM(D48:D50)</f>
        <v>32960.46</v>
      </c>
    </row>
    <row r="52" spans="1:4" ht="12.75">
      <c r="A52" s="345" t="s">
        <v>302</v>
      </c>
      <c r="B52" s="345"/>
      <c r="C52" s="345"/>
      <c r="D52" s="345"/>
    </row>
    <row r="53" spans="1:4" ht="12.75">
      <c r="A53" s="102">
        <v>1</v>
      </c>
      <c r="B53" s="173" t="s">
        <v>308</v>
      </c>
      <c r="C53" s="46">
        <v>2006</v>
      </c>
      <c r="D53" s="142">
        <v>3250</v>
      </c>
    </row>
    <row r="54" spans="1:4" ht="12.75">
      <c r="A54" s="102">
        <v>2</v>
      </c>
      <c r="B54" s="174" t="s">
        <v>309</v>
      </c>
      <c r="C54" s="46">
        <v>2007</v>
      </c>
      <c r="D54" s="142">
        <v>2757.2</v>
      </c>
    </row>
    <row r="55" spans="1:4" ht="12.75">
      <c r="A55" s="102">
        <v>3</v>
      </c>
      <c r="B55" s="174" t="s">
        <v>310</v>
      </c>
      <c r="C55" s="46" t="s">
        <v>311</v>
      </c>
      <c r="D55" s="142">
        <v>12468</v>
      </c>
    </row>
    <row r="56" spans="1:4" ht="12.75">
      <c r="A56" s="102">
        <v>4</v>
      </c>
      <c r="B56" s="172" t="s">
        <v>312</v>
      </c>
      <c r="C56" s="2">
        <v>2011</v>
      </c>
      <c r="D56" s="105">
        <v>566</v>
      </c>
    </row>
    <row r="57" spans="1:4" ht="12.75">
      <c r="A57" s="102">
        <v>5</v>
      </c>
      <c r="B57" s="138" t="s">
        <v>313</v>
      </c>
      <c r="C57" s="2">
        <v>2010</v>
      </c>
      <c r="D57" s="105">
        <v>3522</v>
      </c>
    </row>
    <row r="58" spans="1:4" s="20" customFormat="1" ht="12.75">
      <c r="A58" s="2"/>
      <c r="B58" s="171" t="s">
        <v>0</v>
      </c>
      <c r="C58" s="2"/>
      <c r="D58" s="37">
        <f>SUM(D53:D57)</f>
        <v>22563.2</v>
      </c>
    </row>
    <row r="59" spans="1:4" s="6" customFormat="1" ht="12.75">
      <c r="A59" s="345" t="s">
        <v>319</v>
      </c>
      <c r="B59" s="345"/>
      <c r="C59" s="345"/>
      <c r="D59" s="345"/>
    </row>
    <row r="60" spans="1:4" ht="12.75">
      <c r="A60" s="2">
        <v>1</v>
      </c>
      <c r="B60" s="146" t="s">
        <v>325</v>
      </c>
      <c r="C60" s="147">
        <v>2006</v>
      </c>
      <c r="D60" s="148">
        <v>3250</v>
      </c>
    </row>
    <row r="61" spans="1:4" ht="12.75">
      <c r="A61" s="2">
        <v>2</v>
      </c>
      <c r="B61" s="129" t="s">
        <v>298</v>
      </c>
      <c r="C61" s="46">
        <v>2006</v>
      </c>
      <c r="D61" s="142">
        <v>850</v>
      </c>
    </row>
    <row r="62" spans="1:4" ht="12.75">
      <c r="A62" s="2">
        <v>3</v>
      </c>
      <c r="B62" s="159" t="s">
        <v>326</v>
      </c>
      <c r="C62" s="160">
        <v>2007</v>
      </c>
      <c r="D62" s="161">
        <v>3990.91</v>
      </c>
    </row>
    <row r="63" spans="1:4" ht="12.75">
      <c r="A63" s="2">
        <v>4</v>
      </c>
      <c r="B63" s="159" t="s">
        <v>327</v>
      </c>
      <c r="C63" s="160">
        <v>2006</v>
      </c>
      <c r="D63" s="161">
        <v>962.99</v>
      </c>
    </row>
    <row r="64" spans="1:4" ht="12.75">
      <c r="A64" s="2">
        <v>5</v>
      </c>
      <c r="B64" s="159" t="s">
        <v>328</v>
      </c>
      <c r="C64" s="160">
        <v>2006</v>
      </c>
      <c r="D64" s="161">
        <v>1246</v>
      </c>
    </row>
    <row r="65" spans="1:4" ht="12.75">
      <c r="A65" s="2">
        <v>6</v>
      </c>
      <c r="B65" s="156" t="s">
        <v>151</v>
      </c>
      <c r="C65" s="135">
        <v>2008</v>
      </c>
      <c r="D65" s="157">
        <v>198.99</v>
      </c>
    </row>
    <row r="66" spans="1:4" ht="12.75">
      <c r="A66" s="2">
        <v>7</v>
      </c>
      <c r="B66" s="156" t="s">
        <v>329</v>
      </c>
      <c r="C66" s="135">
        <v>2008</v>
      </c>
      <c r="D66" s="157">
        <v>1696.97</v>
      </c>
    </row>
    <row r="67" spans="1:4" ht="12.75">
      <c r="A67" s="2">
        <v>8</v>
      </c>
      <c r="B67" s="156" t="s">
        <v>329</v>
      </c>
      <c r="C67" s="135">
        <v>2008</v>
      </c>
      <c r="D67" s="157">
        <v>2197.99</v>
      </c>
    </row>
    <row r="68" spans="1:4" ht="12.75">
      <c r="A68" s="2">
        <v>9</v>
      </c>
      <c r="B68" s="156" t="s">
        <v>330</v>
      </c>
      <c r="C68" s="135">
        <v>2009</v>
      </c>
      <c r="D68" s="157">
        <v>3498.96</v>
      </c>
    </row>
    <row r="69" spans="1:4" ht="12.75">
      <c r="A69" s="2">
        <v>10</v>
      </c>
      <c r="B69" s="156" t="s">
        <v>331</v>
      </c>
      <c r="C69" s="135">
        <v>2009</v>
      </c>
      <c r="D69" s="157">
        <v>3489.2</v>
      </c>
    </row>
    <row r="70" spans="1:4" ht="12.75">
      <c r="A70" s="2">
        <v>11</v>
      </c>
      <c r="B70" s="156" t="s">
        <v>332</v>
      </c>
      <c r="C70" s="135">
        <v>2009</v>
      </c>
      <c r="D70" s="157">
        <v>2998.99</v>
      </c>
    </row>
    <row r="71" spans="1:4" ht="12.75">
      <c r="A71" s="2">
        <v>12</v>
      </c>
      <c r="B71" s="156" t="s">
        <v>333</v>
      </c>
      <c r="C71" s="135">
        <v>2009</v>
      </c>
      <c r="D71" s="157">
        <v>891.27</v>
      </c>
    </row>
    <row r="72" spans="1:5" s="6" customFormat="1" ht="12.75">
      <c r="A72" s="346" t="s">
        <v>0</v>
      </c>
      <c r="B72" s="346"/>
      <c r="C72" s="144"/>
      <c r="D72" s="145">
        <f>SUM(D60:D71)</f>
        <v>25272.27</v>
      </c>
      <c r="E72" s="15"/>
    </row>
    <row r="73" spans="1:4" s="14" customFormat="1" ht="12.75">
      <c r="A73" s="28"/>
      <c r="B73" s="29"/>
      <c r="C73" s="66"/>
      <c r="D73" s="67"/>
    </row>
    <row r="74" spans="1:4" s="14" customFormat="1" ht="12.75">
      <c r="A74" s="27"/>
      <c r="B74" s="26"/>
      <c r="C74" s="30"/>
      <c r="D74" s="65"/>
    </row>
    <row r="75" spans="1:4" s="14" customFormat="1" ht="12.75">
      <c r="A75" s="348" t="s">
        <v>7</v>
      </c>
      <c r="B75" s="348"/>
      <c r="C75" s="348"/>
      <c r="D75" s="348"/>
    </row>
    <row r="76" spans="1:4" s="14" customFormat="1" ht="25.5">
      <c r="A76" s="3" t="s">
        <v>29</v>
      </c>
      <c r="B76" s="3" t="s">
        <v>37</v>
      </c>
      <c r="C76" s="3" t="s">
        <v>38</v>
      </c>
      <c r="D76" s="54" t="s">
        <v>39</v>
      </c>
    </row>
    <row r="77" spans="1:4" ht="12.75">
      <c r="A77" s="345" t="s">
        <v>157</v>
      </c>
      <c r="B77" s="345"/>
      <c r="C77" s="345"/>
      <c r="D77" s="345"/>
    </row>
    <row r="78" spans="1:4" s="14" customFormat="1" ht="12.75">
      <c r="A78" s="2">
        <v>1</v>
      </c>
      <c r="B78" s="143" t="s">
        <v>155</v>
      </c>
      <c r="C78" s="2">
        <v>2006</v>
      </c>
      <c r="D78" s="105">
        <v>3341.99</v>
      </c>
    </row>
    <row r="79" spans="1:4" s="14" customFormat="1" ht="12.75">
      <c r="A79" s="2">
        <v>2</v>
      </c>
      <c r="B79" s="143" t="s">
        <v>156</v>
      </c>
      <c r="C79" s="2">
        <v>2007</v>
      </c>
      <c r="D79" s="105">
        <v>1498.99</v>
      </c>
    </row>
    <row r="80" spans="1:4" s="14" customFormat="1" ht="12.75">
      <c r="A80" s="2"/>
      <c r="B80" s="19" t="s">
        <v>0</v>
      </c>
      <c r="C80" s="2"/>
      <c r="D80" s="45">
        <f>SUM(D78:D79)</f>
        <v>4840.98</v>
      </c>
    </row>
    <row r="81" spans="1:4" ht="13.5" customHeight="1">
      <c r="A81" s="345" t="s">
        <v>245</v>
      </c>
      <c r="B81" s="345"/>
      <c r="C81" s="345"/>
      <c r="D81" s="345"/>
    </row>
    <row r="82" spans="1:4" s="18" customFormat="1" ht="12.75">
      <c r="A82" s="2">
        <v>1</v>
      </c>
      <c r="B82" s="143" t="s">
        <v>246</v>
      </c>
      <c r="C82" s="2">
        <v>2006</v>
      </c>
      <c r="D82" s="154">
        <v>2862</v>
      </c>
    </row>
    <row r="83" spans="1:4" s="18" customFormat="1" ht="12.75">
      <c r="A83" s="2">
        <v>2</v>
      </c>
      <c r="B83" s="143" t="s">
        <v>247</v>
      </c>
      <c r="C83" s="2">
        <v>2006</v>
      </c>
      <c r="D83" s="154">
        <v>3099</v>
      </c>
    </row>
    <row r="84" spans="1:4" s="18" customFormat="1" ht="12.75">
      <c r="A84" s="2">
        <v>3</v>
      </c>
      <c r="B84" s="143" t="s">
        <v>248</v>
      </c>
      <c r="C84" s="2">
        <v>2008</v>
      </c>
      <c r="D84" s="154">
        <v>2950</v>
      </c>
    </row>
    <row r="85" spans="1:4" s="18" customFormat="1" ht="12.75">
      <c r="A85" s="2">
        <v>4</v>
      </c>
      <c r="B85" s="143" t="s">
        <v>249</v>
      </c>
      <c r="C85" s="2">
        <v>2008</v>
      </c>
      <c r="D85" s="154">
        <v>3200</v>
      </c>
    </row>
    <row r="86" spans="1:4" s="18" customFormat="1" ht="12.75">
      <c r="A86" s="2">
        <v>5</v>
      </c>
      <c r="B86" s="143" t="s">
        <v>250</v>
      </c>
      <c r="C86" s="2">
        <v>2008</v>
      </c>
      <c r="D86" s="158">
        <v>2500</v>
      </c>
    </row>
    <row r="87" spans="1:4" s="18" customFormat="1" ht="12.75">
      <c r="A87" s="2">
        <v>6</v>
      </c>
      <c r="B87" s="143" t="s">
        <v>251</v>
      </c>
      <c r="C87" s="2">
        <v>2008</v>
      </c>
      <c r="D87" s="158">
        <v>6000</v>
      </c>
    </row>
    <row r="88" spans="1:4" s="18" customFormat="1" ht="12.75">
      <c r="A88" s="2">
        <v>7</v>
      </c>
      <c r="B88" s="143" t="s">
        <v>252</v>
      </c>
      <c r="C88" s="2">
        <v>2011</v>
      </c>
      <c r="D88" s="158">
        <v>3668</v>
      </c>
    </row>
    <row r="89" spans="1:4" s="18" customFormat="1" ht="12.75">
      <c r="A89" s="2">
        <v>8</v>
      </c>
      <c r="B89" s="143" t="s">
        <v>253</v>
      </c>
      <c r="C89" s="2">
        <v>2011</v>
      </c>
      <c r="D89" s="158">
        <v>4000</v>
      </c>
    </row>
    <row r="90" spans="1:4" s="18" customFormat="1" ht="13.5" customHeight="1">
      <c r="A90" s="2"/>
      <c r="B90" s="19" t="s">
        <v>0</v>
      </c>
      <c r="C90" s="2"/>
      <c r="D90" s="37">
        <f>SUM(D82:D89)</f>
        <v>28279</v>
      </c>
    </row>
    <row r="91" spans="1:4" s="18" customFormat="1" ht="13.5" customHeight="1">
      <c r="A91" s="345" t="s">
        <v>257</v>
      </c>
      <c r="B91" s="345"/>
      <c r="C91" s="345"/>
      <c r="D91" s="345"/>
    </row>
    <row r="92" spans="1:4" s="18" customFormat="1" ht="13.5" customHeight="1">
      <c r="A92" s="46">
        <v>1</v>
      </c>
      <c r="B92" s="143" t="s">
        <v>273</v>
      </c>
      <c r="C92" s="2">
        <v>2006</v>
      </c>
      <c r="D92" s="154">
        <v>3499</v>
      </c>
    </row>
    <row r="93" spans="1:4" s="18" customFormat="1" ht="13.5" customHeight="1">
      <c r="A93" s="46">
        <v>2</v>
      </c>
      <c r="B93" s="143" t="s">
        <v>274</v>
      </c>
      <c r="C93" s="2">
        <v>2007</v>
      </c>
      <c r="D93" s="154">
        <v>2949</v>
      </c>
    </row>
    <row r="94" spans="1:4" s="18" customFormat="1" ht="13.5" customHeight="1">
      <c r="A94" s="46">
        <v>3</v>
      </c>
      <c r="B94" s="143" t="s">
        <v>275</v>
      </c>
      <c r="C94" s="2">
        <v>2008</v>
      </c>
      <c r="D94" s="154">
        <v>3904</v>
      </c>
    </row>
    <row r="95" spans="1:4" s="18" customFormat="1" ht="13.5" customHeight="1">
      <c r="A95" s="46">
        <v>4</v>
      </c>
      <c r="B95" s="143" t="s">
        <v>276</v>
      </c>
      <c r="C95" s="2">
        <v>2009</v>
      </c>
      <c r="D95" s="154">
        <v>3500</v>
      </c>
    </row>
    <row r="96" spans="1:4" s="18" customFormat="1" ht="13.5" customHeight="1">
      <c r="A96" s="46">
        <v>5</v>
      </c>
      <c r="B96" s="143" t="s">
        <v>276</v>
      </c>
      <c r="C96" s="2">
        <v>2009</v>
      </c>
      <c r="D96" s="154">
        <v>3500</v>
      </c>
    </row>
    <row r="97" spans="1:4" s="18" customFormat="1" ht="13.5" customHeight="1">
      <c r="A97" s="46">
        <v>6</v>
      </c>
      <c r="B97" s="143" t="s">
        <v>276</v>
      </c>
      <c r="C97" s="2">
        <v>2009</v>
      </c>
      <c r="D97" s="154">
        <v>3500</v>
      </c>
    </row>
    <row r="98" spans="1:4" s="18" customFormat="1" ht="13.5" customHeight="1">
      <c r="A98" s="46">
        <v>7</v>
      </c>
      <c r="B98" s="143" t="s">
        <v>277</v>
      </c>
      <c r="C98" s="2">
        <v>2009</v>
      </c>
      <c r="D98" s="154">
        <v>1459.02</v>
      </c>
    </row>
    <row r="99" spans="1:4" s="18" customFormat="1" ht="13.5" customHeight="1">
      <c r="A99" s="155"/>
      <c r="B99" s="347" t="s">
        <v>0</v>
      </c>
      <c r="C99" s="347" t="s">
        <v>8</v>
      </c>
      <c r="D99" s="37">
        <f>SUM(D92:D98)</f>
        <v>22311.02</v>
      </c>
    </row>
    <row r="100" spans="1:4" s="18" customFormat="1" ht="13.5" customHeight="1">
      <c r="A100" s="345" t="s">
        <v>287</v>
      </c>
      <c r="B100" s="345"/>
      <c r="C100" s="345"/>
      <c r="D100" s="345"/>
    </row>
    <row r="101" spans="1:4" s="18" customFormat="1" ht="13.5" customHeight="1">
      <c r="A101" s="2">
        <v>1</v>
      </c>
      <c r="B101" s="143" t="s">
        <v>249</v>
      </c>
      <c r="C101" s="2">
        <v>2006</v>
      </c>
      <c r="D101" s="154">
        <v>3499</v>
      </c>
    </row>
    <row r="102" spans="1:4" s="14" customFormat="1" ht="12.75">
      <c r="A102" s="347" t="s">
        <v>0</v>
      </c>
      <c r="B102" s="347" t="s">
        <v>8</v>
      </c>
      <c r="C102" s="2"/>
      <c r="D102" s="37">
        <f>SUM(D101:D101)</f>
        <v>3499</v>
      </c>
    </row>
    <row r="103" spans="1:4" s="14" customFormat="1" ht="12.75" customHeight="1">
      <c r="A103" s="345" t="s">
        <v>293</v>
      </c>
      <c r="B103" s="345"/>
      <c r="C103" s="345"/>
      <c r="D103" s="345"/>
    </row>
    <row r="104" spans="1:4" s="14" customFormat="1" ht="12.75">
      <c r="A104" s="2">
        <v>1</v>
      </c>
      <c r="B104" s="156" t="s">
        <v>301</v>
      </c>
      <c r="C104" s="135">
        <v>2007</v>
      </c>
      <c r="D104" s="157">
        <v>849</v>
      </c>
    </row>
    <row r="105" spans="1:4" s="14" customFormat="1" ht="12.75">
      <c r="A105" s="135">
        <v>2</v>
      </c>
      <c r="B105" s="156" t="s">
        <v>249</v>
      </c>
      <c r="C105" s="135">
        <v>2007</v>
      </c>
      <c r="D105" s="157">
        <v>3199</v>
      </c>
    </row>
    <row r="106" spans="1:4" ht="12.75">
      <c r="A106" s="2"/>
      <c r="B106" s="347" t="s">
        <v>27</v>
      </c>
      <c r="C106" s="347"/>
      <c r="D106" s="45">
        <f>SUM(D104:D105)</f>
        <v>4048</v>
      </c>
    </row>
    <row r="107" spans="1:4" ht="12.75">
      <c r="A107" s="345" t="s">
        <v>303</v>
      </c>
      <c r="B107" s="345"/>
      <c r="C107" s="345"/>
      <c r="D107" s="345"/>
    </row>
    <row r="108" spans="1:4" ht="12.75">
      <c r="A108" s="2">
        <v>1</v>
      </c>
      <c r="B108" s="1" t="s">
        <v>235</v>
      </c>
      <c r="C108" s="2"/>
      <c r="D108" s="36"/>
    </row>
    <row r="109" spans="1:4" s="20" customFormat="1" ht="12.75">
      <c r="A109" s="2"/>
      <c r="B109" s="19" t="s">
        <v>0</v>
      </c>
      <c r="C109" s="2"/>
      <c r="D109" s="37">
        <f>SUM(D108:D108)</f>
        <v>0</v>
      </c>
    </row>
    <row r="110" spans="1:4" s="6" customFormat="1" ht="12.75">
      <c r="A110" s="345" t="s">
        <v>319</v>
      </c>
      <c r="B110" s="345"/>
      <c r="C110" s="345"/>
      <c r="D110" s="345"/>
    </row>
    <row r="111" spans="1:4" ht="12.75">
      <c r="A111" s="2">
        <v>1</v>
      </c>
      <c r="B111" s="143" t="s">
        <v>334</v>
      </c>
      <c r="C111" s="2">
        <v>2006</v>
      </c>
      <c r="D111" s="105">
        <v>2860</v>
      </c>
    </row>
    <row r="112" spans="1:4" ht="12.75">
      <c r="A112" s="2">
        <v>2</v>
      </c>
      <c r="B112" s="156" t="s">
        <v>335</v>
      </c>
      <c r="C112" s="135">
        <v>2006</v>
      </c>
      <c r="D112" s="157">
        <v>650</v>
      </c>
    </row>
    <row r="113" spans="1:4" ht="12.75">
      <c r="A113" s="2">
        <v>3</v>
      </c>
      <c r="B113" s="156" t="s">
        <v>336</v>
      </c>
      <c r="C113" s="135">
        <v>2008</v>
      </c>
      <c r="D113" s="157">
        <v>2850</v>
      </c>
    </row>
    <row r="114" spans="1:4" ht="12.75">
      <c r="A114" s="2">
        <v>4</v>
      </c>
      <c r="B114" s="156" t="s">
        <v>337</v>
      </c>
      <c r="C114" s="135">
        <v>2008</v>
      </c>
      <c r="D114" s="157">
        <v>3150</v>
      </c>
    </row>
    <row r="115" spans="1:4" ht="12.75">
      <c r="A115" s="2">
        <v>5</v>
      </c>
      <c r="B115" s="156" t="s">
        <v>338</v>
      </c>
      <c r="C115" s="135">
        <v>2008</v>
      </c>
      <c r="D115" s="157">
        <v>1498.99</v>
      </c>
    </row>
    <row r="116" spans="1:4" ht="12.75">
      <c r="A116" s="2">
        <v>6</v>
      </c>
      <c r="B116" s="156" t="s">
        <v>335</v>
      </c>
      <c r="C116" s="135">
        <v>2009</v>
      </c>
      <c r="D116" s="157">
        <v>1228.99</v>
      </c>
    </row>
    <row r="117" spans="1:4" ht="12.75">
      <c r="A117" s="2">
        <v>7</v>
      </c>
      <c r="B117" s="156" t="s">
        <v>339</v>
      </c>
      <c r="C117" s="135">
        <v>2009</v>
      </c>
      <c r="D117" s="157">
        <v>398.99</v>
      </c>
    </row>
    <row r="118" spans="1:4" ht="12.75">
      <c r="A118" s="2">
        <v>8</v>
      </c>
      <c r="B118" s="156" t="s">
        <v>340</v>
      </c>
      <c r="C118" s="135">
        <v>2009</v>
      </c>
      <c r="D118" s="157">
        <v>288.99</v>
      </c>
    </row>
    <row r="119" spans="1:4" ht="12.75">
      <c r="A119" s="2">
        <v>9</v>
      </c>
      <c r="B119" s="156" t="s">
        <v>341</v>
      </c>
      <c r="C119" s="135">
        <v>2009</v>
      </c>
      <c r="D119" s="157">
        <v>228.99</v>
      </c>
    </row>
    <row r="120" spans="1:4" ht="12.75">
      <c r="A120" s="2">
        <v>10</v>
      </c>
      <c r="B120" s="156" t="s">
        <v>342</v>
      </c>
      <c r="C120" s="135">
        <v>2009</v>
      </c>
      <c r="D120" s="157">
        <v>5340</v>
      </c>
    </row>
    <row r="121" spans="1:4" ht="12.75">
      <c r="A121" s="2">
        <v>11</v>
      </c>
      <c r="B121" s="156" t="s">
        <v>343</v>
      </c>
      <c r="C121" s="135">
        <v>2009</v>
      </c>
      <c r="D121" s="157">
        <v>17500</v>
      </c>
    </row>
    <row r="122" spans="1:4" ht="12.75">
      <c r="A122" s="2">
        <v>12</v>
      </c>
      <c r="B122" s="156" t="s">
        <v>344</v>
      </c>
      <c r="C122" s="135">
        <v>2009</v>
      </c>
      <c r="D122" s="157">
        <v>9000</v>
      </c>
    </row>
    <row r="123" spans="1:5" s="6" customFormat="1" ht="12.75">
      <c r="A123" s="346" t="s">
        <v>0</v>
      </c>
      <c r="B123" s="346"/>
      <c r="C123" s="144"/>
      <c r="D123" s="145">
        <f>SUM(D111:D122)</f>
        <v>44994.95</v>
      </c>
      <c r="E123" s="15"/>
    </row>
    <row r="124" spans="1:4" s="14" customFormat="1" ht="12.75">
      <c r="A124" s="24"/>
      <c r="B124" s="24"/>
      <c r="C124" s="25"/>
      <c r="D124" s="43"/>
    </row>
    <row r="125" spans="1:4" s="14" customFormat="1" ht="12.75">
      <c r="A125" s="24"/>
      <c r="B125" s="24"/>
      <c r="C125" s="25"/>
      <c r="D125" s="43"/>
    </row>
    <row r="126" spans="1:4" s="14" customFormat="1" ht="12.75">
      <c r="A126" s="348" t="s">
        <v>45</v>
      </c>
      <c r="B126" s="348"/>
      <c r="C126" s="348"/>
      <c r="D126" s="348"/>
    </row>
    <row r="127" spans="1:4" s="14" customFormat="1" ht="25.5">
      <c r="A127" s="3" t="s">
        <v>29</v>
      </c>
      <c r="B127" s="3" t="s">
        <v>37</v>
      </c>
      <c r="C127" s="3" t="s">
        <v>38</v>
      </c>
      <c r="D127" s="54" t="s">
        <v>39</v>
      </c>
    </row>
    <row r="128" spans="1:4" ht="12.75">
      <c r="A128" s="345" t="s">
        <v>94</v>
      </c>
      <c r="B128" s="345"/>
      <c r="C128" s="345"/>
      <c r="D128" s="345"/>
    </row>
    <row r="129" spans="1:4" s="14" customFormat="1" ht="12.75">
      <c r="A129" s="2">
        <v>1</v>
      </c>
      <c r="B129" s="141" t="s">
        <v>235</v>
      </c>
      <c r="C129" s="21"/>
      <c r="D129" s="44"/>
    </row>
    <row r="130" spans="1:4" s="14" customFormat="1" ht="12.75">
      <c r="A130" s="2"/>
      <c r="B130" s="19" t="s">
        <v>0</v>
      </c>
      <c r="C130" s="2"/>
      <c r="D130" s="45">
        <f>SUM(D129:D129)</f>
        <v>0</v>
      </c>
    </row>
    <row r="131" spans="1:4" ht="13.5" customHeight="1">
      <c r="A131" s="345" t="s">
        <v>245</v>
      </c>
      <c r="B131" s="345"/>
      <c r="C131" s="345"/>
      <c r="D131" s="345"/>
    </row>
    <row r="132" spans="1:4" s="18" customFormat="1" ht="12.75">
      <c r="A132" s="2">
        <v>1</v>
      </c>
      <c r="B132" s="141" t="s">
        <v>235</v>
      </c>
      <c r="C132" s="2"/>
      <c r="D132" s="36"/>
    </row>
    <row r="133" spans="1:4" s="18" customFormat="1" ht="13.5" customHeight="1">
      <c r="A133" s="2"/>
      <c r="B133" s="19" t="s">
        <v>0</v>
      </c>
      <c r="C133" s="2"/>
      <c r="D133" s="37">
        <f>SUM(D132:D132)</f>
        <v>0</v>
      </c>
    </row>
    <row r="134" spans="1:4" s="18" customFormat="1" ht="13.5" customHeight="1">
      <c r="A134" s="345" t="s">
        <v>272</v>
      </c>
      <c r="B134" s="345"/>
      <c r="C134" s="345"/>
      <c r="D134" s="345"/>
    </row>
    <row r="135" spans="1:4" s="18" customFormat="1" ht="17.25" customHeight="1">
      <c r="A135" s="46">
        <v>1</v>
      </c>
      <c r="B135" s="141" t="s">
        <v>235</v>
      </c>
      <c r="C135" s="46"/>
      <c r="D135" s="153"/>
    </row>
    <row r="136" spans="1:4" s="18" customFormat="1" ht="13.5" customHeight="1">
      <c r="A136" s="155"/>
      <c r="B136" s="347" t="s">
        <v>0</v>
      </c>
      <c r="C136" s="347" t="s">
        <v>8</v>
      </c>
      <c r="D136" s="37">
        <f>SUM(D135:D135)</f>
        <v>0</v>
      </c>
    </row>
    <row r="137" spans="1:4" s="18" customFormat="1" ht="13.5" customHeight="1">
      <c r="A137" s="345" t="s">
        <v>287</v>
      </c>
      <c r="B137" s="345"/>
      <c r="C137" s="345"/>
      <c r="D137" s="345"/>
    </row>
    <row r="138" spans="1:4" s="18" customFormat="1" ht="13.5" customHeight="1">
      <c r="A138" s="2">
        <v>1</v>
      </c>
      <c r="B138" s="141" t="s">
        <v>235</v>
      </c>
      <c r="C138" s="2"/>
      <c r="D138" s="36"/>
    </row>
    <row r="139" spans="1:4" s="14" customFormat="1" ht="12.75">
      <c r="A139" s="347" t="s">
        <v>0</v>
      </c>
      <c r="B139" s="347" t="s">
        <v>8</v>
      </c>
      <c r="C139" s="2"/>
      <c r="D139" s="37">
        <f>SUM(D138:D138)</f>
        <v>0</v>
      </c>
    </row>
    <row r="140" spans="1:4" s="14" customFormat="1" ht="12.75" customHeight="1">
      <c r="A140" s="345" t="s">
        <v>294</v>
      </c>
      <c r="B140" s="345"/>
      <c r="C140" s="345"/>
      <c r="D140" s="345"/>
    </row>
    <row r="141" spans="1:4" s="14" customFormat="1" ht="12.75">
      <c r="A141" s="2">
        <v>1</v>
      </c>
      <c r="B141" s="141" t="s">
        <v>235</v>
      </c>
      <c r="C141" s="2"/>
      <c r="D141" s="41"/>
    </row>
    <row r="142" spans="1:4" ht="12.75">
      <c r="A142" s="2"/>
      <c r="B142" s="347" t="s">
        <v>27</v>
      </c>
      <c r="C142" s="347"/>
      <c r="D142" s="45">
        <f>SUM(D141:D141)</f>
        <v>0</v>
      </c>
    </row>
    <row r="143" spans="1:4" ht="12.75">
      <c r="A143" s="345" t="s">
        <v>302</v>
      </c>
      <c r="B143" s="345"/>
      <c r="C143" s="345"/>
      <c r="D143" s="345"/>
    </row>
    <row r="144" spans="1:4" ht="12.75">
      <c r="A144" s="102">
        <v>1</v>
      </c>
      <c r="B144" s="47" t="s">
        <v>309</v>
      </c>
      <c r="C144" s="46">
        <v>2007</v>
      </c>
      <c r="D144" s="139">
        <v>2757.2</v>
      </c>
    </row>
    <row r="145" spans="1:4" s="20" customFormat="1" ht="12.75">
      <c r="A145" s="2"/>
      <c r="B145" s="19" t="s">
        <v>0</v>
      </c>
      <c r="C145" s="2"/>
      <c r="D145" s="140">
        <f>SUM(D144:D144)</f>
        <v>2757.2</v>
      </c>
    </row>
    <row r="146" spans="1:4" s="6" customFormat="1" ht="12.75">
      <c r="A146" s="345" t="s">
        <v>319</v>
      </c>
      <c r="B146" s="345"/>
      <c r="C146" s="345"/>
      <c r="D146" s="345"/>
    </row>
    <row r="147" spans="1:4" ht="12.75">
      <c r="A147" s="2">
        <v>1</v>
      </c>
      <c r="B147" s="22" t="s">
        <v>235</v>
      </c>
      <c r="C147" s="21"/>
      <c r="D147" s="64"/>
    </row>
    <row r="148" spans="1:5" s="6" customFormat="1" ht="12.75">
      <c r="A148" s="346" t="s">
        <v>0</v>
      </c>
      <c r="B148" s="346"/>
      <c r="C148" s="144"/>
      <c r="D148" s="145">
        <f>SUM(D147:D147)</f>
        <v>0</v>
      </c>
      <c r="E148" s="15"/>
    </row>
    <row r="149" spans="1:4" s="14" customFormat="1" ht="12.75">
      <c r="A149" s="24"/>
      <c r="B149" s="24"/>
      <c r="C149" s="25"/>
      <c r="D149" s="43"/>
    </row>
    <row r="150" spans="1:4" s="14" customFormat="1" ht="12.75">
      <c r="A150" s="24"/>
      <c r="B150" s="24"/>
      <c r="C150" s="25"/>
      <c r="D150" s="43"/>
    </row>
    <row r="151" spans="1:4" s="14" customFormat="1" ht="12.75">
      <c r="A151" s="24"/>
      <c r="B151" s="344" t="s">
        <v>41</v>
      </c>
      <c r="C151" s="344"/>
      <c r="D151" s="71">
        <f>D23+D32+D38+D46+D51+D58+D72</f>
        <v>276643.65</v>
      </c>
    </row>
    <row r="152" spans="1:4" s="14" customFormat="1" ht="12.75">
      <c r="A152" s="24"/>
      <c r="B152" s="344" t="s">
        <v>42</v>
      </c>
      <c r="C152" s="344"/>
      <c r="D152" s="71">
        <f>D80+D90+D99+D102+D106+D109+D123</f>
        <v>107972.95</v>
      </c>
    </row>
    <row r="153" spans="1:4" s="14" customFormat="1" ht="12.75">
      <c r="A153" s="24"/>
      <c r="B153" s="344" t="s">
        <v>43</v>
      </c>
      <c r="C153" s="344"/>
      <c r="D153" s="71">
        <f>D130+D133+D136+D139+D142+D145+D148</f>
        <v>2757.2</v>
      </c>
    </row>
    <row r="154" spans="1:4" s="14" customFormat="1" ht="12.75">
      <c r="A154" s="24"/>
      <c r="B154" s="24"/>
      <c r="C154" s="25"/>
      <c r="D154" s="43"/>
    </row>
    <row r="155" spans="1:4" s="14" customFormat="1" ht="12.75">
      <c r="A155" s="24"/>
      <c r="B155" s="24"/>
      <c r="C155" s="25"/>
      <c r="D155" s="43"/>
    </row>
    <row r="156" spans="1:4" s="14" customFormat="1" ht="12.75">
      <c r="A156" s="24"/>
      <c r="B156" s="24"/>
      <c r="C156" s="25"/>
      <c r="D156" s="43"/>
    </row>
    <row r="157" spans="1:4" s="14" customFormat="1" ht="12.75">
      <c r="A157" s="24"/>
      <c r="B157" s="24"/>
      <c r="C157" s="25"/>
      <c r="D157" s="43"/>
    </row>
    <row r="158" spans="1:4" s="14" customFormat="1" ht="12.75">
      <c r="A158" s="24"/>
      <c r="B158" s="24"/>
      <c r="C158" s="25"/>
      <c r="D158" s="43"/>
    </row>
    <row r="159" spans="1:4" s="14" customFormat="1" ht="12.75">
      <c r="A159" s="24"/>
      <c r="B159" s="24"/>
      <c r="C159" s="25"/>
      <c r="D159" s="43"/>
    </row>
    <row r="160" spans="1:4" s="14" customFormat="1" ht="12.75">
      <c r="A160" s="24"/>
      <c r="B160" s="24"/>
      <c r="C160" s="25"/>
      <c r="D160" s="43"/>
    </row>
    <row r="161" spans="1:4" s="14" customFormat="1" ht="12.75">
      <c r="A161" s="24"/>
      <c r="B161" s="24"/>
      <c r="C161" s="25"/>
      <c r="D161" s="43"/>
    </row>
    <row r="162" spans="1:4" s="14" customFormat="1" ht="12.75">
      <c r="A162" s="24"/>
      <c r="B162" s="24"/>
      <c r="C162" s="25"/>
      <c r="D162" s="43"/>
    </row>
    <row r="163" spans="1:4" s="14" customFormat="1" ht="12.75">
      <c r="A163" s="24"/>
      <c r="B163" s="24"/>
      <c r="C163" s="25"/>
      <c r="D163" s="43"/>
    </row>
    <row r="164" spans="1:4" s="14" customFormat="1" ht="12.75">
      <c r="A164" s="24"/>
      <c r="B164" s="24"/>
      <c r="C164" s="25"/>
      <c r="D164" s="43"/>
    </row>
    <row r="165" spans="1:4" s="14" customFormat="1" ht="12.75">
      <c r="A165" s="24"/>
      <c r="B165" s="24"/>
      <c r="C165" s="25"/>
      <c r="D165" s="43"/>
    </row>
    <row r="166" spans="1:4" s="14" customFormat="1" ht="12.75">
      <c r="A166" s="24"/>
      <c r="B166" s="24"/>
      <c r="C166" s="25"/>
      <c r="D166" s="43"/>
    </row>
    <row r="167" spans="1:4" s="14" customFormat="1" ht="14.25" customHeight="1">
      <c r="A167" s="24"/>
      <c r="B167" s="24"/>
      <c r="C167" s="25"/>
      <c r="D167" s="43"/>
    </row>
    <row r="168" spans="1:4" ht="12.75">
      <c r="A168" s="24"/>
      <c r="C168" s="25"/>
      <c r="D168" s="43"/>
    </row>
    <row r="169" spans="1:4" s="18" customFormat="1" ht="12.75">
      <c r="A169" s="24"/>
      <c r="B169" s="24"/>
      <c r="C169" s="25"/>
      <c r="D169" s="43"/>
    </row>
    <row r="170" spans="1:4" s="18" customFormat="1" ht="12.75">
      <c r="A170" s="24"/>
      <c r="B170" s="24"/>
      <c r="C170" s="25"/>
      <c r="D170" s="43"/>
    </row>
    <row r="171" spans="1:4" s="18" customFormat="1" ht="18" customHeight="1">
      <c r="A171" s="24"/>
      <c r="B171" s="24"/>
      <c r="C171" s="25"/>
      <c r="D171" s="43"/>
    </row>
    <row r="172" spans="1:4" ht="12.75">
      <c r="A172" s="24"/>
      <c r="C172" s="25"/>
      <c r="D172" s="43"/>
    </row>
    <row r="173" spans="1:4" s="6" customFormat="1" ht="12.75">
      <c r="A173" s="24"/>
      <c r="B173" s="24"/>
      <c r="C173" s="25"/>
      <c r="D173" s="43"/>
    </row>
    <row r="174" spans="1:4" s="6" customFormat="1" ht="12.75">
      <c r="A174" s="24"/>
      <c r="B174" s="24"/>
      <c r="C174" s="25"/>
      <c r="D174" s="43"/>
    </row>
    <row r="175" spans="1:4" ht="12.75">
      <c r="A175" s="24"/>
      <c r="C175" s="25"/>
      <c r="D175" s="43"/>
    </row>
    <row r="176" spans="1:4" s="14" customFormat="1" ht="12.75">
      <c r="A176" s="24"/>
      <c r="B176" s="24"/>
      <c r="C176" s="25"/>
      <c r="D176" s="43"/>
    </row>
    <row r="177" spans="1:4" s="14" customFormat="1" ht="12.75">
      <c r="A177" s="24"/>
      <c r="B177" s="24"/>
      <c r="C177" s="25"/>
      <c r="D177" s="43"/>
    </row>
    <row r="178" spans="1:4" s="14" customFormat="1" ht="12.75">
      <c r="A178" s="24"/>
      <c r="B178" s="24"/>
      <c r="C178" s="25"/>
      <c r="D178" s="43"/>
    </row>
    <row r="179" spans="1:4" s="14" customFormat="1" ht="12.75">
      <c r="A179" s="24"/>
      <c r="B179" s="24"/>
      <c r="C179" s="25"/>
      <c r="D179" s="43"/>
    </row>
    <row r="180" spans="1:4" s="14" customFormat="1" ht="12.75">
      <c r="A180" s="24"/>
      <c r="B180" s="24"/>
      <c r="C180" s="25"/>
      <c r="D180" s="43"/>
    </row>
    <row r="181" spans="1:4" s="14" customFormat="1" ht="12.75">
      <c r="A181" s="24"/>
      <c r="B181" s="24"/>
      <c r="C181" s="25"/>
      <c r="D181" s="43"/>
    </row>
    <row r="182" spans="1:4" s="14" customFormat="1" ht="12.75">
      <c r="A182" s="24"/>
      <c r="B182" s="24"/>
      <c r="C182" s="25"/>
      <c r="D182" s="43"/>
    </row>
    <row r="183" spans="1:4" s="14" customFormat="1" ht="12.75">
      <c r="A183" s="24"/>
      <c r="B183" s="24"/>
      <c r="C183" s="25"/>
      <c r="D183" s="43"/>
    </row>
    <row r="184" spans="1:4" s="14" customFormat="1" ht="12.75">
      <c r="A184" s="24"/>
      <c r="B184" s="24"/>
      <c r="C184" s="25"/>
      <c r="D184" s="43"/>
    </row>
    <row r="185" spans="1:4" s="14" customFormat="1" ht="12.75">
      <c r="A185" s="24"/>
      <c r="B185" s="24"/>
      <c r="C185" s="25"/>
      <c r="D185" s="43"/>
    </row>
    <row r="186" spans="1:4" s="6" customFormat="1" ht="12.75">
      <c r="A186" s="24"/>
      <c r="B186" s="24"/>
      <c r="C186" s="25"/>
      <c r="D186" s="43"/>
    </row>
    <row r="187" spans="1:4" ht="12.75">
      <c r="A187" s="24"/>
      <c r="C187" s="25"/>
      <c r="D187" s="43"/>
    </row>
    <row r="188" spans="1:4" ht="12.75">
      <c r="A188" s="24"/>
      <c r="C188" s="25"/>
      <c r="D188" s="43"/>
    </row>
    <row r="189" spans="1:4" ht="12.75">
      <c r="A189" s="24"/>
      <c r="C189" s="25"/>
      <c r="D189" s="43"/>
    </row>
    <row r="190" spans="1:4" ht="12.75">
      <c r="A190" s="24"/>
      <c r="C190" s="25"/>
      <c r="D190" s="43"/>
    </row>
    <row r="191" spans="1:4" ht="12.75">
      <c r="A191" s="24"/>
      <c r="C191" s="25"/>
      <c r="D191" s="43"/>
    </row>
    <row r="192" spans="1:4" ht="12.75">
      <c r="A192" s="24"/>
      <c r="C192" s="25"/>
      <c r="D192" s="43"/>
    </row>
    <row r="193" spans="1:4" ht="12.75">
      <c r="A193" s="24"/>
      <c r="C193" s="25"/>
      <c r="D193" s="43"/>
    </row>
    <row r="194" spans="1:4" ht="12.75">
      <c r="A194" s="24"/>
      <c r="C194" s="25"/>
      <c r="D194" s="43"/>
    </row>
    <row r="195" spans="1:4" ht="12.75">
      <c r="A195" s="24"/>
      <c r="C195" s="25"/>
      <c r="D195" s="43"/>
    </row>
    <row r="196" spans="1:4" ht="12.75">
      <c r="A196" s="24"/>
      <c r="C196" s="25"/>
      <c r="D196" s="43"/>
    </row>
    <row r="197" spans="1:4" ht="12.75">
      <c r="A197" s="24"/>
      <c r="C197" s="25"/>
      <c r="D197" s="43"/>
    </row>
    <row r="198" spans="1:4" ht="12.75">
      <c r="A198" s="24"/>
      <c r="C198" s="25"/>
      <c r="D198" s="43"/>
    </row>
    <row r="199" spans="1:4" ht="14.25" customHeight="1">
      <c r="A199" s="24"/>
      <c r="C199" s="25"/>
      <c r="D199" s="43"/>
    </row>
    <row r="200" spans="1:4" ht="12.75">
      <c r="A200" s="24"/>
      <c r="C200" s="25"/>
      <c r="D200" s="43"/>
    </row>
    <row r="201" spans="1:4" ht="12.75">
      <c r="A201" s="24"/>
      <c r="C201" s="25"/>
      <c r="D201" s="43"/>
    </row>
    <row r="202" spans="1:4" ht="14.25" customHeight="1">
      <c r="A202" s="24"/>
      <c r="C202" s="25"/>
      <c r="D202" s="43"/>
    </row>
    <row r="203" spans="1:4" ht="12.75">
      <c r="A203" s="24"/>
      <c r="C203" s="25"/>
      <c r="D203" s="43"/>
    </row>
    <row r="204" spans="1:4" s="6" customFormat="1" ht="12.75">
      <c r="A204" s="24"/>
      <c r="B204" s="24"/>
      <c r="C204" s="25"/>
      <c r="D204" s="43"/>
    </row>
    <row r="205" spans="1:4" s="6" customFormat="1" ht="12.75">
      <c r="A205" s="24"/>
      <c r="B205" s="24"/>
      <c r="C205" s="25"/>
      <c r="D205" s="43"/>
    </row>
    <row r="206" spans="1:4" s="6" customFormat="1" ht="12.75">
      <c r="A206" s="24"/>
      <c r="B206" s="24"/>
      <c r="C206" s="25"/>
      <c r="D206" s="43"/>
    </row>
    <row r="207" spans="1:4" s="6" customFormat="1" ht="12.75">
      <c r="A207" s="24"/>
      <c r="B207" s="24"/>
      <c r="C207" s="25"/>
      <c r="D207" s="43"/>
    </row>
    <row r="208" spans="1:4" s="6" customFormat="1" ht="12.75">
      <c r="A208" s="24"/>
      <c r="B208" s="24"/>
      <c r="C208" s="25"/>
      <c r="D208" s="43"/>
    </row>
    <row r="209" spans="1:4" s="6" customFormat="1" ht="12.75">
      <c r="A209" s="24"/>
      <c r="B209" s="24"/>
      <c r="C209" s="25"/>
      <c r="D209" s="43"/>
    </row>
    <row r="210" spans="1:4" s="6" customFormat="1" ht="12.75">
      <c r="A210" s="24"/>
      <c r="B210" s="24"/>
      <c r="C210" s="25"/>
      <c r="D210" s="43"/>
    </row>
    <row r="211" spans="1:4" ht="12.75" customHeight="1">
      <c r="A211" s="24"/>
      <c r="C211" s="25"/>
      <c r="D211" s="43"/>
    </row>
    <row r="212" spans="1:4" s="14" customFormat="1" ht="12.75">
      <c r="A212" s="24"/>
      <c r="B212" s="24"/>
      <c r="C212" s="25"/>
      <c r="D212" s="43"/>
    </row>
    <row r="213" spans="1:4" s="14" customFormat="1" ht="12.75">
      <c r="A213" s="24"/>
      <c r="B213" s="24"/>
      <c r="C213" s="25"/>
      <c r="D213" s="43"/>
    </row>
    <row r="214" spans="1:4" s="14" customFormat="1" ht="12.75">
      <c r="A214" s="24"/>
      <c r="B214" s="24"/>
      <c r="C214" s="25"/>
      <c r="D214" s="43"/>
    </row>
    <row r="215" spans="1:4" s="14" customFormat="1" ht="12.75">
      <c r="A215" s="24"/>
      <c r="B215" s="24"/>
      <c r="C215" s="25"/>
      <c r="D215" s="43"/>
    </row>
    <row r="216" spans="1:4" s="14" customFormat="1" ht="12.75">
      <c r="A216" s="24"/>
      <c r="B216" s="24"/>
      <c r="C216" s="25"/>
      <c r="D216" s="43"/>
    </row>
    <row r="217" spans="1:4" s="14" customFormat="1" ht="12.75">
      <c r="A217" s="24"/>
      <c r="B217" s="24"/>
      <c r="C217" s="25"/>
      <c r="D217" s="43"/>
    </row>
    <row r="218" spans="1:4" s="14" customFormat="1" ht="12.75">
      <c r="A218" s="24"/>
      <c r="B218" s="24"/>
      <c r="C218" s="25"/>
      <c r="D218" s="43"/>
    </row>
    <row r="219" spans="1:4" s="14" customFormat="1" ht="18" customHeight="1">
      <c r="A219" s="24"/>
      <c r="B219" s="24"/>
      <c r="C219" s="25"/>
      <c r="D219" s="43"/>
    </row>
    <row r="220" spans="1:4" ht="12.75">
      <c r="A220" s="24"/>
      <c r="C220" s="25"/>
      <c r="D220" s="43"/>
    </row>
    <row r="221" spans="1:4" s="6" customFormat="1" ht="12.75">
      <c r="A221" s="24"/>
      <c r="B221" s="24"/>
      <c r="C221" s="25"/>
      <c r="D221" s="43"/>
    </row>
    <row r="222" spans="1:4" s="6" customFormat="1" ht="12.75">
      <c r="A222" s="24"/>
      <c r="B222" s="24"/>
      <c r="C222" s="25"/>
      <c r="D222" s="43"/>
    </row>
    <row r="223" spans="1:4" s="6" customFormat="1" ht="12.75">
      <c r="A223" s="24"/>
      <c r="B223" s="24"/>
      <c r="C223" s="25"/>
      <c r="D223" s="43"/>
    </row>
    <row r="224" spans="1:4" ht="12.75" customHeight="1">
      <c r="A224" s="24"/>
      <c r="C224" s="25"/>
      <c r="D224" s="43"/>
    </row>
    <row r="225" spans="1:4" s="6" customFormat="1" ht="12.75">
      <c r="A225" s="24"/>
      <c r="B225" s="24"/>
      <c r="C225" s="25"/>
      <c r="D225" s="43"/>
    </row>
    <row r="226" spans="1:4" s="6" customFormat="1" ht="12.75">
      <c r="A226" s="24"/>
      <c r="B226" s="24"/>
      <c r="C226" s="25"/>
      <c r="D226" s="43"/>
    </row>
    <row r="227" spans="1:4" s="6" customFormat="1" ht="12.75">
      <c r="A227" s="24"/>
      <c r="B227" s="24"/>
      <c r="C227" s="25"/>
      <c r="D227" s="43"/>
    </row>
    <row r="228" spans="1:4" s="6" customFormat="1" ht="12.75">
      <c r="A228" s="24"/>
      <c r="B228" s="24"/>
      <c r="C228" s="25"/>
      <c r="D228" s="43"/>
    </row>
    <row r="229" spans="1:4" s="6" customFormat="1" ht="12.75">
      <c r="A229" s="24"/>
      <c r="B229" s="24"/>
      <c r="C229" s="25"/>
      <c r="D229" s="43"/>
    </row>
    <row r="230" spans="1:4" s="6" customFormat="1" ht="12.75">
      <c r="A230" s="24"/>
      <c r="B230" s="24"/>
      <c r="C230" s="25"/>
      <c r="D230" s="43"/>
    </row>
    <row r="231" spans="1:4" ht="12.75">
      <c r="A231" s="24"/>
      <c r="C231" s="25"/>
      <c r="D231" s="43"/>
    </row>
    <row r="232" spans="1:4" ht="12.75">
      <c r="A232" s="24"/>
      <c r="C232" s="25"/>
      <c r="D232" s="43"/>
    </row>
    <row r="233" spans="1:4" ht="12.75">
      <c r="A233" s="24"/>
      <c r="C233" s="25"/>
      <c r="D233" s="43"/>
    </row>
    <row r="234" spans="1:4" ht="14.25" customHeight="1">
      <c r="A234" s="24"/>
      <c r="C234" s="25"/>
      <c r="D234" s="43"/>
    </row>
    <row r="235" spans="1:4" ht="12.75">
      <c r="A235" s="24"/>
      <c r="C235" s="25"/>
      <c r="D235" s="43"/>
    </row>
    <row r="236" spans="1:4" ht="12.75">
      <c r="A236" s="24"/>
      <c r="C236" s="25"/>
      <c r="D236" s="43"/>
    </row>
    <row r="237" spans="1:4" ht="12.75">
      <c r="A237" s="24"/>
      <c r="C237" s="25"/>
      <c r="D237" s="43"/>
    </row>
    <row r="238" spans="1:4" ht="12.75">
      <c r="A238" s="24"/>
      <c r="C238" s="25"/>
      <c r="D238" s="43"/>
    </row>
    <row r="239" spans="1:4" ht="12.75">
      <c r="A239" s="24"/>
      <c r="C239" s="25"/>
      <c r="D239" s="43"/>
    </row>
    <row r="240" spans="1:4" ht="12.75">
      <c r="A240" s="24"/>
      <c r="C240" s="25"/>
      <c r="D240" s="43"/>
    </row>
    <row r="241" spans="1:4" ht="12.75">
      <c r="A241" s="24"/>
      <c r="C241" s="25"/>
      <c r="D241" s="43"/>
    </row>
    <row r="242" spans="1:4" ht="12.75">
      <c r="A242" s="24"/>
      <c r="C242" s="25"/>
      <c r="D242" s="43"/>
    </row>
    <row r="243" spans="1:4" ht="12.75">
      <c r="A243" s="24"/>
      <c r="C243" s="25"/>
      <c r="D243" s="43"/>
    </row>
    <row r="244" spans="1:4" ht="12.75">
      <c r="A244" s="24"/>
      <c r="C244" s="25"/>
      <c r="D244" s="43"/>
    </row>
    <row r="245" spans="1:4" ht="12.75">
      <c r="A245" s="24"/>
      <c r="C245" s="25"/>
      <c r="D245" s="43"/>
    </row>
    <row r="246" spans="1:4" ht="12.75">
      <c r="A246" s="24"/>
      <c r="C246" s="25"/>
      <c r="D246" s="43"/>
    </row>
    <row r="247" spans="1:4" ht="12.75">
      <c r="A247" s="24"/>
      <c r="C247" s="25"/>
      <c r="D247" s="43"/>
    </row>
    <row r="248" spans="1:4" ht="12.75">
      <c r="A248" s="24"/>
      <c r="C248" s="25"/>
      <c r="D248" s="43"/>
    </row>
    <row r="249" spans="1:4" ht="12.75">
      <c r="A249" s="24"/>
      <c r="C249" s="25"/>
      <c r="D249" s="43"/>
    </row>
    <row r="250" spans="1:4" ht="12.75">
      <c r="A250" s="24"/>
      <c r="C250" s="25"/>
      <c r="D250" s="43"/>
    </row>
    <row r="251" spans="1:4" ht="12.75">
      <c r="A251" s="24"/>
      <c r="C251" s="25"/>
      <c r="D251" s="43"/>
    </row>
    <row r="252" spans="1:4" ht="12.75">
      <c r="A252" s="24"/>
      <c r="C252" s="25"/>
      <c r="D252" s="43"/>
    </row>
    <row r="253" spans="1:4" ht="12.75">
      <c r="A253" s="24"/>
      <c r="C253" s="25"/>
      <c r="D253" s="43"/>
    </row>
    <row r="254" spans="1:4" ht="12.75">
      <c r="A254" s="24"/>
      <c r="C254" s="25"/>
      <c r="D254" s="43"/>
    </row>
    <row r="255" spans="1:4" ht="12.75">
      <c r="A255" s="24"/>
      <c r="C255" s="25"/>
      <c r="D255" s="43"/>
    </row>
    <row r="256" spans="1:4" ht="12.75">
      <c r="A256" s="24"/>
      <c r="C256" s="25"/>
      <c r="D256" s="43"/>
    </row>
    <row r="257" spans="1:4" ht="12.75">
      <c r="A257" s="24"/>
      <c r="C257" s="25"/>
      <c r="D257" s="43"/>
    </row>
    <row r="258" spans="1:4" ht="12.75">
      <c r="A258" s="24"/>
      <c r="C258" s="25"/>
      <c r="D258" s="43"/>
    </row>
    <row r="259" spans="1:4" ht="12.75">
      <c r="A259" s="24"/>
      <c r="C259" s="25"/>
      <c r="D259" s="43"/>
    </row>
    <row r="260" spans="1:4" ht="12.75">
      <c r="A260" s="24"/>
      <c r="C260" s="25"/>
      <c r="D260" s="43"/>
    </row>
    <row r="261" spans="1:4" ht="12.75">
      <c r="A261" s="24"/>
      <c r="C261" s="25"/>
      <c r="D261" s="43"/>
    </row>
    <row r="262" spans="1:4" ht="12.75">
      <c r="A262" s="24"/>
      <c r="C262" s="25"/>
      <c r="D262" s="43"/>
    </row>
    <row r="263" spans="1:4" ht="12.75">
      <c r="A263" s="24"/>
      <c r="C263" s="25"/>
      <c r="D263" s="43"/>
    </row>
    <row r="264" spans="1:4" ht="12.75">
      <c r="A264" s="24"/>
      <c r="C264" s="25"/>
      <c r="D264" s="43"/>
    </row>
    <row r="265" spans="1:4" ht="12.75">
      <c r="A265" s="24"/>
      <c r="C265" s="25"/>
      <c r="D265" s="43"/>
    </row>
    <row r="266" spans="1:4" ht="12.75">
      <c r="A266" s="24"/>
      <c r="C266" s="25"/>
      <c r="D266" s="43"/>
    </row>
    <row r="267" spans="1:4" s="14" customFormat="1" ht="12.75">
      <c r="A267" s="24"/>
      <c r="B267" s="24"/>
      <c r="C267" s="25"/>
      <c r="D267" s="43"/>
    </row>
    <row r="268" spans="1:4" s="14" customFormat="1" ht="12.75">
      <c r="A268" s="24"/>
      <c r="B268" s="24"/>
      <c r="C268" s="25"/>
      <c r="D268" s="43"/>
    </row>
    <row r="269" spans="1:4" s="14" customFormat="1" ht="12.75">
      <c r="A269" s="24"/>
      <c r="B269" s="24"/>
      <c r="C269" s="25"/>
      <c r="D269" s="43"/>
    </row>
    <row r="270" spans="1:4" s="14" customFormat="1" ht="12.75">
      <c r="A270" s="24"/>
      <c r="B270" s="24"/>
      <c r="C270" s="25"/>
      <c r="D270" s="43"/>
    </row>
    <row r="271" spans="1:4" s="14" customFormat="1" ht="12.75">
      <c r="A271" s="24"/>
      <c r="B271" s="24"/>
      <c r="C271" s="25"/>
      <c r="D271" s="43"/>
    </row>
    <row r="272" spans="1:4" s="14" customFormat="1" ht="12.75">
      <c r="A272" s="24"/>
      <c r="B272" s="24"/>
      <c r="C272" s="25"/>
      <c r="D272" s="43"/>
    </row>
    <row r="273" spans="1:4" s="14" customFormat="1" ht="12.75">
      <c r="A273" s="24"/>
      <c r="B273" s="24"/>
      <c r="C273" s="25"/>
      <c r="D273" s="43"/>
    </row>
    <row r="274" spans="1:4" s="14" customFormat="1" ht="12.75">
      <c r="A274" s="24"/>
      <c r="B274" s="24"/>
      <c r="C274" s="25"/>
      <c r="D274" s="43"/>
    </row>
    <row r="275" spans="1:4" s="14" customFormat="1" ht="12.75">
      <c r="A275" s="24"/>
      <c r="B275" s="24"/>
      <c r="C275" s="25"/>
      <c r="D275" s="43"/>
    </row>
    <row r="276" spans="1:4" s="14" customFormat="1" ht="12.75">
      <c r="A276" s="24"/>
      <c r="B276" s="24"/>
      <c r="C276" s="25"/>
      <c r="D276" s="43"/>
    </row>
    <row r="277" spans="1:4" s="14" customFormat="1" ht="12.75">
      <c r="A277" s="24"/>
      <c r="B277" s="24"/>
      <c r="C277" s="25"/>
      <c r="D277" s="43"/>
    </row>
    <row r="278" spans="1:4" s="14" customFormat="1" ht="12.75">
      <c r="A278" s="24"/>
      <c r="B278" s="24"/>
      <c r="C278" s="25"/>
      <c r="D278" s="43"/>
    </row>
    <row r="279" spans="1:4" s="14" customFormat="1" ht="12.75">
      <c r="A279" s="24"/>
      <c r="B279" s="24"/>
      <c r="C279" s="25"/>
      <c r="D279" s="43"/>
    </row>
    <row r="280" spans="1:4" s="14" customFormat="1" ht="12.75">
      <c r="A280" s="24"/>
      <c r="B280" s="24"/>
      <c r="C280" s="25"/>
      <c r="D280" s="43"/>
    </row>
    <row r="281" spans="1:4" s="14" customFormat="1" ht="12.75">
      <c r="A281" s="24"/>
      <c r="B281" s="24"/>
      <c r="C281" s="25"/>
      <c r="D281" s="43"/>
    </row>
    <row r="282" spans="1:4" s="14" customFormat="1" ht="12.75">
      <c r="A282" s="24"/>
      <c r="B282" s="24"/>
      <c r="C282" s="25"/>
      <c r="D282" s="43"/>
    </row>
    <row r="283" spans="1:4" s="14" customFormat="1" ht="12.75">
      <c r="A283" s="24"/>
      <c r="B283" s="24"/>
      <c r="C283" s="25"/>
      <c r="D283" s="43"/>
    </row>
    <row r="284" spans="1:4" s="14" customFormat="1" ht="12.75">
      <c r="A284" s="24"/>
      <c r="B284" s="24"/>
      <c r="C284" s="25"/>
      <c r="D284" s="43"/>
    </row>
    <row r="285" spans="1:4" s="14" customFormat="1" ht="12.75">
      <c r="A285" s="24"/>
      <c r="B285" s="24"/>
      <c r="C285" s="25"/>
      <c r="D285" s="43"/>
    </row>
    <row r="286" spans="1:4" s="14" customFormat="1" ht="12.75">
      <c r="A286" s="24"/>
      <c r="B286" s="24"/>
      <c r="C286" s="25"/>
      <c r="D286" s="43"/>
    </row>
    <row r="287" spans="1:4" s="14" customFormat="1" ht="12.75">
      <c r="A287" s="24"/>
      <c r="B287" s="24"/>
      <c r="C287" s="25"/>
      <c r="D287" s="43"/>
    </row>
    <row r="288" spans="1:4" s="14" customFormat="1" ht="12.75">
      <c r="A288" s="24"/>
      <c r="B288" s="24"/>
      <c r="C288" s="25"/>
      <c r="D288" s="43"/>
    </row>
    <row r="289" spans="1:4" s="14" customFormat="1" ht="12.75">
      <c r="A289" s="24"/>
      <c r="B289" s="24"/>
      <c r="C289" s="25"/>
      <c r="D289" s="43"/>
    </row>
    <row r="290" spans="1:4" s="14" customFormat="1" ht="12.75">
      <c r="A290" s="24"/>
      <c r="B290" s="24"/>
      <c r="C290" s="25"/>
      <c r="D290" s="43"/>
    </row>
    <row r="291" spans="1:4" s="14" customFormat="1" ht="12.75">
      <c r="A291" s="24"/>
      <c r="B291" s="24"/>
      <c r="C291" s="25"/>
      <c r="D291" s="43"/>
    </row>
    <row r="292" spans="1:4" s="14" customFormat="1" ht="12.75">
      <c r="A292" s="24"/>
      <c r="B292" s="24"/>
      <c r="C292" s="25"/>
      <c r="D292" s="43"/>
    </row>
    <row r="293" spans="1:4" s="14" customFormat="1" ht="12.75">
      <c r="A293" s="24"/>
      <c r="B293" s="24"/>
      <c r="C293" s="25"/>
      <c r="D293" s="43"/>
    </row>
    <row r="294" spans="1:4" s="14" customFormat="1" ht="12.75">
      <c r="A294" s="24"/>
      <c r="B294" s="24"/>
      <c r="C294" s="25"/>
      <c r="D294" s="43"/>
    </row>
    <row r="295" spans="1:4" s="14" customFormat="1" ht="18" customHeight="1">
      <c r="A295" s="24"/>
      <c r="B295" s="24"/>
      <c r="C295" s="25"/>
      <c r="D295" s="43"/>
    </row>
    <row r="296" spans="1:4" ht="12.75">
      <c r="A296" s="24"/>
      <c r="C296" s="25"/>
      <c r="D296" s="43"/>
    </row>
    <row r="297" spans="1:4" s="14" customFormat="1" ht="12.75">
      <c r="A297" s="24"/>
      <c r="B297" s="24"/>
      <c r="C297" s="25"/>
      <c r="D297" s="43"/>
    </row>
    <row r="298" spans="1:4" s="14" customFormat="1" ht="12.75">
      <c r="A298" s="24"/>
      <c r="B298" s="24"/>
      <c r="C298" s="25"/>
      <c r="D298" s="43"/>
    </row>
    <row r="299" spans="1:4" s="14" customFormat="1" ht="12.75">
      <c r="A299" s="24"/>
      <c r="B299" s="24"/>
      <c r="C299" s="25"/>
      <c r="D299" s="43"/>
    </row>
    <row r="300" spans="1:4" s="14" customFormat="1" ht="18" customHeight="1">
      <c r="A300" s="24"/>
      <c r="B300" s="24"/>
      <c r="C300" s="25"/>
      <c r="D300" s="43"/>
    </row>
    <row r="301" spans="1:4" ht="12.75">
      <c r="A301" s="24"/>
      <c r="C301" s="25"/>
      <c r="D301" s="43"/>
    </row>
    <row r="302" spans="1:4" ht="14.25" customHeight="1">
      <c r="A302" s="24"/>
      <c r="C302" s="25"/>
      <c r="D302" s="43"/>
    </row>
    <row r="303" spans="1:4" ht="14.25" customHeight="1">
      <c r="A303" s="24"/>
      <c r="C303" s="25"/>
      <c r="D303" s="43"/>
    </row>
    <row r="304" spans="1:4" ht="14.25" customHeight="1">
      <c r="A304" s="24"/>
      <c r="C304" s="25"/>
      <c r="D304" s="43"/>
    </row>
    <row r="305" spans="1:4" ht="12.75">
      <c r="A305" s="24"/>
      <c r="C305" s="25"/>
      <c r="D305" s="43"/>
    </row>
    <row r="306" spans="1:4" ht="14.25" customHeight="1">
      <c r="A306" s="24"/>
      <c r="C306" s="25"/>
      <c r="D306" s="43"/>
    </row>
    <row r="307" spans="1:4" ht="12.75">
      <c r="A307" s="24"/>
      <c r="C307" s="25"/>
      <c r="D307" s="43"/>
    </row>
    <row r="308" spans="1:4" ht="14.25" customHeight="1">
      <c r="A308" s="24"/>
      <c r="C308" s="25"/>
      <c r="D308" s="43"/>
    </row>
    <row r="309" spans="1:4" ht="12.75">
      <c r="A309" s="24"/>
      <c r="C309" s="25"/>
      <c r="D309" s="43"/>
    </row>
    <row r="310" spans="1:4" s="14" customFormat="1" ht="30" customHeight="1">
      <c r="A310" s="24"/>
      <c r="B310" s="24"/>
      <c r="C310" s="25"/>
      <c r="D310" s="43"/>
    </row>
    <row r="311" spans="1:4" s="14" customFormat="1" ht="12.75">
      <c r="A311" s="24"/>
      <c r="B311" s="24"/>
      <c r="C311" s="25"/>
      <c r="D311" s="43"/>
    </row>
    <row r="312" spans="1:4" s="14" customFormat="1" ht="12.75">
      <c r="A312" s="24"/>
      <c r="B312" s="24"/>
      <c r="C312" s="25"/>
      <c r="D312" s="43"/>
    </row>
    <row r="313" spans="1:4" s="14" customFormat="1" ht="12.75">
      <c r="A313" s="24"/>
      <c r="B313" s="24"/>
      <c r="C313" s="25"/>
      <c r="D313" s="43"/>
    </row>
    <row r="314" spans="1:4" s="14" customFormat="1" ht="12.75">
      <c r="A314" s="24"/>
      <c r="B314" s="24"/>
      <c r="C314" s="25"/>
      <c r="D314" s="43"/>
    </row>
    <row r="315" spans="1:4" s="14" customFormat="1" ht="12.75">
      <c r="A315" s="24"/>
      <c r="B315" s="24"/>
      <c r="C315" s="25"/>
      <c r="D315" s="43"/>
    </row>
    <row r="316" spans="1:4" s="14" customFormat="1" ht="12.75">
      <c r="A316" s="24"/>
      <c r="B316" s="24"/>
      <c r="C316" s="25"/>
      <c r="D316" s="43"/>
    </row>
    <row r="317" spans="1:4" s="14" customFormat="1" ht="12.75">
      <c r="A317" s="24"/>
      <c r="B317" s="24"/>
      <c r="C317" s="25"/>
      <c r="D317" s="43"/>
    </row>
    <row r="318" spans="1:4" s="14" customFormat="1" ht="12.75">
      <c r="A318" s="24"/>
      <c r="B318" s="24"/>
      <c r="C318" s="25"/>
      <c r="D318" s="43"/>
    </row>
    <row r="319" spans="1:4" s="14" customFormat="1" ht="12.75">
      <c r="A319" s="24"/>
      <c r="B319" s="24"/>
      <c r="C319" s="25"/>
      <c r="D319" s="43"/>
    </row>
    <row r="320" spans="1:4" s="14" customFormat="1" ht="12.75">
      <c r="A320" s="24"/>
      <c r="B320" s="24"/>
      <c r="C320" s="25"/>
      <c r="D320" s="43"/>
    </row>
    <row r="321" spans="1:4" s="14" customFormat="1" ht="12.75">
      <c r="A321" s="24"/>
      <c r="B321" s="24"/>
      <c r="C321" s="25"/>
      <c r="D321" s="43"/>
    </row>
    <row r="322" spans="1:4" s="14" customFormat="1" ht="12.75">
      <c r="A322" s="24"/>
      <c r="B322" s="24"/>
      <c r="C322" s="25"/>
      <c r="D322" s="43"/>
    </row>
    <row r="323" spans="1:4" s="14" customFormat="1" ht="12.75">
      <c r="A323" s="24"/>
      <c r="B323" s="24"/>
      <c r="C323" s="25"/>
      <c r="D323" s="43"/>
    </row>
    <row r="324" spans="1:4" s="14" customFormat="1" ht="12.75">
      <c r="A324" s="24"/>
      <c r="B324" s="24"/>
      <c r="C324" s="25"/>
      <c r="D324" s="43"/>
    </row>
    <row r="325" spans="1:4" ht="12.75">
      <c r="A325" s="24"/>
      <c r="C325" s="25"/>
      <c r="D325" s="43"/>
    </row>
    <row r="326" spans="1:4" ht="12.75">
      <c r="A326" s="24"/>
      <c r="C326" s="25"/>
      <c r="D326" s="43"/>
    </row>
    <row r="327" spans="1:4" ht="18" customHeight="1">
      <c r="A327" s="24"/>
      <c r="C327" s="25"/>
      <c r="D327" s="43"/>
    </row>
    <row r="328" spans="1:4" ht="20.25" customHeight="1">
      <c r="A328" s="24"/>
      <c r="C328" s="25"/>
      <c r="D328" s="43"/>
    </row>
    <row r="329" spans="1:4" ht="12.75">
      <c r="A329" s="24"/>
      <c r="C329" s="25"/>
      <c r="D329" s="43"/>
    </row>
    <row r="330" spans="1:4" ht="12.75">
      <c r="A330" s="24"/>
      <c r="C330" s="25"/>
      <c r="D330" s="43"/>
    </row>
    <row r="331" spans="1:4" ht="12.75">
      <c r="A331" s="24"/>
      <c r="C331" s="25"/>
      <c r="D331" s="43"/>
    </row>
    <row r="332" spans="1:4" ht="12.75">
      <c r="A332" s="24"/>
      <c r="C332" s="25"/>
      <c r="D332" s="43"/>
    </row>
    <row r="333" spans="1:4" ht="12.75">
      <c r="A333" s="24"/>
      <c r="C333" s="25"/>
      <c r="D333" s="43"/>
    </row>
    <row r="334" spans="1:4" ht="12.75">
      <c r="A334" s="24"/>
      <c r="C334" s="25"/>
      <c r="D334" s="43"/>
    </row>
    <row r="335" spans="1:4" ht="12.75">
      <c r="A335" s="24"/>
      <c r="C335" s="25"/>
      <c r="D335" s="43"/>
    </row>
    <row r="336" spans="1:4" ht="12.75">
      <c r="A336" s="24"/>
      <c r="C336" s="25"/>
      <c r="D336" s="43"/>
    </row>
    <row r="337" spans="1:4" ht="12.75">
      <c r="A337" s="24"/>
      <c r="C337" s="25"/>
      <c r="D337" s="43"/>
    </row>
    <row r="338" spans="1:4" ht="12.75">
      <c r="A338" s="24"/>
      <c r="C338" s="25"/>
      <c r="D338" s="43"/>
    </row>
    <row r="339" spans="1:4" ht="12.75">
      <c r="A339" s="24"/>
      <c r="C339" s="25"/>
      <c r="D339" s="43"/>
    </row>
    <row r="340" spans="1:4" ht="12.75">
      <c r="A340" s="24"/>
      <c r="C340" s="25"/>
      <c r="D340" s="43"/>
    </row>
    <row r="341" spans="1:4" ht="12.75">
      <c r="A341" s="24"/>
      <c r="C341" s="25"/>
      <c r="D341" s="43"/>
    </row>
    <row r="342" spans="1:4" ht="12.75">
      <c r="A342" s="24"/>
      <c r="C342" s="25"/>
      <c r="D342" s="43"/>
    </row>
    <row r="343" spans="1:4" ht="12.75">
      <c r="A343" s="24"/>
      <c r="C343" s="25"/>
      <c r="D343" s="43"/>
    </row>
    <row r="344" spans="1:4" ht="12.75">
      <c r="A344" s="24"/>
      <c r="C344" s="25"/>
      <c r="D344" s="43"/>
    </row>
    <row r="345" spans="1:4" ht="12.75">
      <c r="A345" s="24"/>
      <c r="C345" s="25"/>
      <c r="D345" s="43"/>
    </row>
    <row r="346" spans="1:4" ht="12.75">
      <c r="A346" s="24"/>
      <c r="C346" s="25"/>
      <c r="D346" s="43"/>
    </row>
    <row r="347" spans="1:4" ht="12.75">
      <c r="A347" s="24"/>
      <c r="C347" s="25"/>
      <c r="D347" s="43"/>
    </row>
    <row r="348" spans="1:4" ht="12.75">
      <c r="A348" s="24"/>
      <c r="C348" s="25"/>
      <c r="D348" s="43"/>
    </row>
    <row r="349" spans="1:4" ht="12.75">
      <c r="A349" s="24"/>
      <c r="C349" s="25"/>
      <c r="D349" s="43"/>
    </row>
    <row r="350" spans="1:4" ht="12.75">
      <c r="A350" s="24"/>
      <c r="C350" s="25"/>
      <c r="D350" s="43"/>
    </row>
    <row r="351" spans="1:4" ht="12.75">
      <c r="A351" s="24"/>
      <c r="C351" s="25"/>
      <c r="D351" s="43"/>
    </row>
    <row r="352" spans="1:4" ht="12.75">
      <c r="A352" s="24"/>
      <c r="C352" s="25"/>
      <c r="D352" s="43"/>
    </row>
    <row r="353" spans="1:4" ht="12.75">
      <c r="A353" s="24"/>
      <c r="C353" s="25"/>
      <c r="D353" s="43"/>
    </row>
    <row r="354" spans="1:4" ht="12.75">
      <c r="A354" s="24"/>
      <c r="C354" s="25"/>
      <c r="D354" s="43"/>
    </row>
    <row r="355" spans="1:4" ht="12.75">
      <c r="A355" s="24"/>
      <c r="C355" s="25"/>
      <c r="D355" s="43"/>
    </row>
    <row r="356" spans="1:4" ht="12.75">
      <c r="A356" s="24"/>
      <c r="C356" s="25"/>
      <c r="D356" s="43"/>
    </row>
    <row r="357" spans="1:4" ht="12.75">
      <c r="A357" s="24"/>
      <c r="C357" s="25"/>
      <c r="D357" s="43"/>
    </row>
    <row r="358" spans="1:4" ht="12.75">
      <c r="A358" s="24"/>
      <c r="C358" s="25"/>
      <c r="D358" s="43"/>
    </row>
    <row r="359" spans="1:4" ht="12.75">
      <c r="A359" s="24"/>
      <c r="C359" s="25"/>
      <c r="D359" s="43"/>
    </row>
    <row r="360" spans="1:4" ht="12.75">
      <c r="A360" s="24"/>
      <c r="C360" s="25"/>
      <c r="D360" s="43"/>
    </row>
    <row r="361" spans="1:4" ht="12.75">
      <c r="A361" s="24"/>
      <c r="C361" s="25"/>
      <c r="D361" s="43"/>
    </row>
    <row r="362" spans="1:4" ht="12.75">
      <c r="A362" s="24"/>
      <c r="C362" s="25"/>
      <c r="D362" s="43"/>
    </row>
    <row r="363" spans="1:4" ht="12.75">
      <c r="A363" s="24"/>
      <c r="C363" s="25"/>
      <c r="D363" s="43"/>
    </row>
    <row r="364" spans="1:4" ht="12.75">
      <c r="A364" s="24"/>
      <c r="C364" s="25"/>
      <c r="D364" s="43"/>
    </row>
    <row r="365" spans="1:4" ht="12.75">
      <c r="A365" s="24"/>
      <c r="C365" s="25"/>
      <c r="D365" s="43"/>
    </row>
    <row r="366" spans="1:4" ht="12.75">
      <c r="A366" s="24"/>
      <c r="C366" s="25"/>
      <c r="D366" s="43"/>
    </row>
    <row r="367" spans="1:4" ht="12.75">
      <c r="A367" s="24"/>
      <c r="C367" s="25"/>
      <c r="D367" s="43"/>
    </row>
    <row r="368" spans="1:4" ht="12.75">
      <c r="A368" s="24"/>
      <c r="C368" s="25"/>
      <c r="D368" s="43"/>
    </row>
    <row r="369" spans="1:4" ht="12.75">
      <c r="A369" s="24"/>
      <c r="C369" s="25"/>
      <c r="D369" s="43"/>
    </row>
    <row r="370" spans="1:4" ht="12.75">
      <c r="A370" s="24"/>
      <c r="C370" s="25"/>
      <c r="D370" s="43"/>
    </row>
    <row r="371" spans="1:4" ht="12.75">
      <c r="A371" s="24"/>
      <c r="C371" s="25"/>
      <c r="D371" s="43"/>
    </row>
    <row r="372" spans="1:4" ht="12.75">
      <c r="A372" s="24"/>
      <c r="C372" s="25"/>
      <c r="D372" s="43"/>
    </row>
    <row r="373" spans="1:4" ht="12.75">
      <c r="A373" s="24"/>
      <c r="C373" s="25"/>
      <c r="D373" s="43"/>
    </row>
    <row r="374" spans="1:4" ht="12.75">
      <c r="A374" s="24"/>
      <c r="C374" s="25"/>
      <c r="D374" s="43"/>
    </row>
    <row r="375" spans="1:4" ht="12.75">
      <c r="A375" s="24"/>
      <c r="C375" s="25"/>
      <c r="D375" s="43"/>
    </row>
    <row r="376" spans="1:4" ht="12.75">
      <c r="A376" s="24"/>
      <c r="C376" s="25"/>
      <c r="D376" s="43"/>
    </row>
    <row r="377" spans="1:4" ht="12.75">
      <c r="A377" s="24"/>
      <c r="C377" s="25"/>
      <c r="D377" s="43"/>
    </row>
    <row r="378" spans="1:4" ht="12.75">
      <c r="A378" s="24"/>
      <c r="C378" s="25"/>
      <c r="D378" s="43"/>
    </row>
    <row r="379" spans="1:4" ht="12.75">
      <c r="A379" s="24"/>
      <c r="C379" s="25"/>
      <c r="D379" s="43"/>
    </row>
    <row r="380" spans="1:4" ht="12.75">
      <c r="A380" s="24"/>
      <c r="C380" s="25"/>
      <c r="D380" s="43"/>
    </row>
    <row r="381" spans="1:4" ht="12.75">
      <c r="A381" s="24"/>
      <c r="C381" s="25"/>
      <c r="D381" s="43"/>
    </row>
    <row r="382" spans="1:4" ht="12.75">
      <c r="A382" s="24"/>
      <c r="C382" s="25"/>
      <c r="D382" s="43"/>
    </row>
    <row r="383" spans="1:4" ht="12.75">
      <c r="A383" s="24"/>
      <c r="C383" s="25"/>
      <c r="D383" s="43"/>
    </row>
    <row r="384" spans="1:4" ht="12.75">
      <c r="A384" s="24"/>
      <c r="C384" s="25"/>
      <c r="D384" s="43"/>
    </row>
    <row r="385" spans="1:4" ht="12.75">
      <c r="A385" s="24"/>
      <c r="C385" s="25"/>
      <c r="D385" s="43"/>
    </row>
    <row r="386" spans="1:4" ht="12.75">
      <c r="A386" s="24"/>
      <c r="C386" s="25"/>
      <c r="D386" s="43"/>
    </row>
    <row r="387" spans="1:4" ht="12.75">
      <c r="A387" s="24"/>
      <c r="C387" s="25"/>
      <c r="D387" s="43"/>
    </row>
    <row r="388" spans="1:4" ht="12.75">
      <c r="A388" s="24"/>
      <c r="C388" s="25"/>
      <c r="D388" s="43"/>
    </row>
    <row r="389" spans="1:4" ht="12.75">
      <c r="A389" s="24"/>
      <c r="C389" s="25"/>
      <c r="D389" s="43"/>
    </row>
    <row r="390" spans="1:4" ht="12.75">
      <c r="A390" s="24"/>
      <c r="C390" s="25"/>
      <c r="D390" s="43"/>
    </row>
    <row r="391" spans="1:4" ht="12.75">
      <c r="A391" s="24"/>
      <c r="C391" s="25"/>
      <c r="D391" s="43"/>
    </row>
    <row r="392" spans="1:4" ht="12.75">
      <c r="A392" s="24"/>
      <c r="C392" s="25"/>
      <c r="D392" s="43"/>
    </row>
    <row r="393" spans="1:4" ht="12.75">
      <c r="A393" s="24"/>
      <c r="C393" s="25"/>
      <c r="D393" s="43"/>
    </row>
    <row r="394" spans="1:4" ht="12.75">
      <c r="A394" s="24"/>
      <c r="C394" s="25"/>
      <c r="D394" s="43"/>
    </row>
    <row r="395" spans="1:4" ht="12.75">
      <c r="A395" s="24"/>
      <c r="C395" s="25"/>
      <c r="D395" s="43"/>
    </row>
    <row r="396" spans="1:4" ht="12.75">
      <c r="A396" s="24"/>
      <c r="C396" s="25"/>
      <c r="D396" s="43"/>
    </row>
    <row r="397" spans="1:4" ht="12.75">
      <c r="A397" s="24"/>
      <c r="C397" s="25"/>
      <c r="D397" s="43"/>
    </row>
    <row r="398" spans="1:4" ht="12.75">
      <c r="A398" s="24"/>
      <c r="C398" s="25"/>
      <c r="D398" s="43"/>
    </row>
    <row r="399" spans="1:4" ht="12.75">
      <c r="A399" s="24"/>
      <c r="C399" s="25"/>
      <c r="D399" s="43"/>
    </row>
    <row r="400" spans="1:4" ht="12.75">
      <c r="A400" s="24"/>
      <c r="C400" s="25"/>
      <c r="D400" s="43"/>
    </row>
    <row r="401" spans="1:4" ht="12.75">
      <c r="A401" s="24"/>
      <c r="C401" s="25"/>
      <c r="D401" s="43"/>
    </row>
    <row r="402" spans="1:4" ht="12.75">
      <c r="A402" s="24"/>
      <c r="C402" s="25"/>
      <c r="D402" s="43"/>
    </row>
    <row r="403" spans="1:4" ht="12.75">
      <c r="A403" s="24"/>
      <c r="C403" s="25"/>
      <c r="D403" s="43"/>
    </row>
    <row r="404" spans="1:4" ht="12.75">
      <c r="A404" s="24"/>
      <c r="C404" s="25"/>
      <c r="D404" s="43"/>
    </row>
    <row r="405" spans="1:4" ht="12.75">
      <c r="A405" s="24"/>
      <c r="C405" s="25"/>
      <c r="D405" s="43"/>
    </row>
    <row r="406" spans="1:4" ht="12.75">
      <c r="A406" s="24"/>
      <c r="C406" s="25"/>
      <c r="D406" s="43"/>
    </row>
    <row r="407" spans="1:4" ht="12.75">
      <c r="A407" s="24"/>
      <c r="C407" s="25"/>
      <c r="D407" s="43"/>
    </row>
    <row r="408" spans="1:4" ht="12.75">
      <c r="A408" s="24"/>
      <c r="C408" s="25"/>
      <c r="D408" s="43"/>
    </row>
    <row r="409" spans="1:4" ht="12.75">
      <c r="A409" s="24"/>
      <c r="C409" s="25"/>
      <c r="D409" s="43"/>
    </row>
    <row r="410" spans="1:4" ht="12.75">
      <c r="A410" s="24"/>
      <c r="C410" s="25"/>
      <c r="D410" s="43"/>
    </row>
    <row r="411" spans="1:4" ht="12.75">
      <c r="A411" s="24"/>
      <c r="C411" s="25"/>
      <c r="D411" s="43"/>
    </row>
    <row r="412" spans="1:4" ht="12.75">
      <c r="A412" s="24"/>
      <c r="C412" s="25"/>
      <c r="D412" s="43"/>
    </row>
    <row r="413" spans="1:4" ht="12.75">
      <c r="A413" s="24"/>
      <c r="C413" s="25"/>
      <c r="D413" s="43"/>
    </row>
    <row r="414" spans="1:4" ht="12.75">
      <c r="A414" s="24"/>
      <c r="C414" s="25"/>
      <c r="D414" s="43"/>
    </row>
    <row r="415" spans="1:4" ht="12.75">
      <c r="A415" s="24"/>
      <c r="C415" s="25"/>
      <c r="D415" s="43"/>
    </row>
    <row r="416" spans="1:4" ht="12.75">
      <c r="A416" s="24"/>
      <c r="C416" s="25"/>
      <c r="D416" s="43"/>
    </row>
    <row r="417" spans="1:4" ht="12.75">
      <c r="A417" s="24"/>
      <c r="C417" s="25"/>
      <c r="D417" s="43"/>
    </row>
    <row r="418" spans="1:4" ht="12.75">
      <c r="A418" s="24"/>
      <c r="C418" s="25"/>
      <c r="D418" s="43"/>
    </row>
    <row r="419" spans="1:4" ht="12.75">
      <c r="A419" s="24"/>
      <c r="C419" s="25"/>
      <c r="D419" s="43"/>
    </row>
    <row r="420" spans="1:4" ht="12.75">
      <c r="A420" s="24"/>
      <c r="C420" s="25"/>
      <c r="D420" s="43"/>
    </row>
    <row r="421" spans="1:4" ht="12.75">
      <c r="A421" s="24"/>
      <c r="C421" s="25"/>
      <c r="D421" s="43"/>
    </row>
    <row r="422" spans="1:4" ht="12.75">
      <c r="A422" s="24"/>
      <c r="C422" s="25"/>
      <c r="D422" s="43"/>
    </row>
    <row r="423" spans="1:4" ht="12.75">
      <c r="A423" s="24"/>
      <c r="C423" s="25"/>
      <c r="D423" s="43"/>
    </row>
    <row r="424" spans="1:4" ht="12.75">
      <c r="A424" s="24"/>
      <c r="C424" s="25"/>
      <c r="D424" s="43"/>
    </row>
    <row r="425" spans="1:4" ht="12.75">
      <c r="A425" s="24"/>
      <c r="C425" s="25"/>
      <c r="D425" s="43"/>
    </row>
    <row r="426" spans="1:4" ht="12.75">
      <c r="A426" s="24"/>
      <c r="C426" s="25"/>
      <c r="D426" s="43"/>
    </row>
    <row r="427" spans="1:4" ht="12.75">
      <c r="A427" s="24"/>
      <c r="C427" s="25"/>
      <c r="D427" s="43"/>
    </row>
    <row r="428" spans="1:4" ht="12.75">
      <c r="A428" s="24"/>
      <c r="C428" s="25"/>
      <c r="D428" s="43"/>
    </row>
    <row r="429" spans="1:4" ht="12.75">
      <c r="A429" s="24"/>
      <c r="C429" s="25"/>
      <c r="D429" s="43"/>
    </row>
    <row r="430" spans="1:4" ht="12.75">
      <c r="A430" s="24"/>
      <c r="C430" s="25"/>
      <c r="D430" s="43"/>
    </row>
    <row r="431" spans="1:4" ht="12.75">
      <c r="A431" s="24"/>
      <c r="C431" s="25"/>
      <c r="D431" s="43"/>
    </row>
    <row r="432" spans="1:4" ht="12.75">
      <c r="A432" s="24"/>
      <c r="C432" s="25"/>
      <c r="D432" s="43"/>
    </row>
    <row r="433" spans="1:4" ht="12.75">
      <c r="A433" s="24"/>
      <c r="C433" s="25"/>
      <c r="D433" s="43"/>
    </row>
    <row r="434" spans="1:4" ht="12.75">
      <c r="A434" s="24"/>
      <c r="C434" s="25"/>
      <c r="D434" s="43"/>
    </row>
    <row r="435" spans="1:4" ht="12.75">
      <c r="A435" s="24"/>
      <c r="C435" s="25"/>
      <c r="D435" s="43"/>
    </row>
    <row r="436" spans="1:4" ht="12.75">
      <c r="A436" s="24"/>
      <c r="C436" s="25"/>
      <c r="D436" s="43"/>
    </row>
    <row r="437" spans="1:4" ht="12.75">
      <c r="A437" s="24"/>
      <c r="C437" s="25"/>
      <c r="D437" s="43"/>
    </row>
    <row r="438" spans="1:4" ht="12.75">
      <c r="A438" s="24"/>
      <c r="C438" s="25"/>
      <c r="D438" s="43"/>
    </row>
    <row r="439" spans="1:4" ht="12.75">
      <c r="A439" s="24"/>
      <c r="C439" s="25"/>
      <c r="D439" s="43"/>
    </row>
    <row r="440" spans="1:4" ht="12.75">
      <c r="A440" s="24"/>
      <c r="C440" s="25"/>
      <c r="D440" s="43"/>
    </row>
    <row r="441" spans="1:4" ht="12.75">
      <c r="A441" s="24"/>
      <c r="C441" s="25"/>
      <c r="D441" s="43"/>
    </row>
    <row r="442" spans="1:4" ht="12.75">
      <c r="A442" s="24"/>
      <c r="C442" s="25"/>
      <c r="D442" s="43"/>
    </row>
    <row r="443" spans="1:4" ht="12.75">
      <c r="A443" s="24"/>
      <c r="C443" s="25"/>
      <c r="D443" s="43"/>
    </row>
    <row r="444" spans="1:4" ht="12.75">
      <c r="A444" s="24"/>
      <c r="C444" s="25"/>
      <c r="D444" s="43"/>
    </row>
    <row r="445" spans="1:4" ht="12.75">
      <c r="A445" s="24"/>
      <c r="C445" s="25"/>
      <c r="D445" s="43"/>
    </row>
    <row r="446" spans="1:4" ht="12.75">
      <c r="A446" s="24"/>
      <c r="C446" s="25"/>
      <c r="D446" s="43"/>
    </row>
    <row r="447" spans="1:4" ht="12.75">
      <c r="A447" s="24"/>
      <c r="C447" s="25"/>
      <c r="D447" s="43"/>
    </row>
    <row r="448" spans="1:4" ht="12.75">
      <c r="A448" s="24"/>
      <c r="C448" s="25"/>
      <c r="D448" s="43"/>
    </row>
    <row r="449" spans="1:4" ht="12.75">
      <c r="A449" s="24"/>
      <c r="C449" s="25"/>
      <c r="D449" s="43"/>
    </row>
    <row r="450" spans="1:4" ht="12.75">
      <c r="A450" s="24"/>
      <c r="C450" s="25"/>
      <c r="D450" s="43"/>
    </row>
    <row r="451" spans="1:4" ht="12.75">
      <c r="A451" s="24"/>
      <c r="C451" s="25"/>
      <c r="D451" s="43"/>
    </row>
    <row r="452" spans="1:4" ht="12.75">
      <c r="A452" s="24"/>
      <c r="C452" s="25"/>
      <c r="D452" s="43"/>
    </row>
    <row r="453" spans="1:4" ht="12.75">
      <c r="A453" s="24"/>
      <c r="C453" s="25"/>
      <c r="D453" s="43"/>
    </row>
    <row r="454" spans="1:4" ht="12.75">
      <c r="A454" s="24"/>
      <c r="C454" s="25"/>
      <c r="D454" s="43"/>
    </row>
    <row r="455" spans="1:4" ht="12.75">
      <c r="A455" s="24"/>
      <c r="C455" s="25"/>
      <c r="D455" s="43"/>
    </row>
    <row r="456" spans="1:4" ht="12.75">
      <c r="A456" s="24"/>
      <c r="C456" s="25"/>
      <c r="D456" s="43"/>
    </row>
    <row r="457" spans="1:4" ht="12.75">
      <c r="A457" s="24"/>
      <c r="C457" s="25"/>
      <c r="D457" s="43"/>
    </row>
    <row r="458" spans="1:4" ht="12.75">
      <c r="A458" s="24"/>
      <c r="C458" s="25"/>
      <c r="D458" s="43"/>
    </row>
    <row r="459" spans="1:4" ht="12.75">
      <c r="A459" s="24"/>
      <c r="C459" s="25"/>
      <c r="D459" s="43"/>
    </row>
    <row r="460" spans="1:4" ht="12.75">
      <c r="A460" s="24"/>
      <c r="C460" s="25"/>
      <c r="D460" s="43"/>
    </row>
    <row r="461" spans="1:4" ht="12.75">
      <c r="A461" s="24"/>
      <c r="C461" s="25"/>
      <c r="D461" s="43"/>
    </row>
    <row r="462" spans="1:4" ht="12.75">
      <c r="A462" s="24"/>
      <c r="C462" s="25"/>
      <c r="D462" s="43"/>
    </row>
    <row r="463" spans="1:4" ht="12.75">
      <c r="A463" s="24"/>
      <c r="C463" s="25"/>
      <c r="D463" s="43"/>
    </row>
    <row r="464" spans="1:4" ht="12.75">
      <c r="A464" s="24"/>
      <c r="C464" s="25"/>
      <c r="D464" s="43"/>
    </row>
    <row r="465" spans="1:4" ht="12.75">
      <c r="A465" s="24"/>
      <c r="C465" s="25"/>
      <c r="D465" s="43"/>
    </row>
    <row r="466" spans="1:4" ht="12.75">
      <c r="A466" s="24"/>
      <c r="C466" s="25"/>
      <c r="D466" s="43"/>
    </row>
    <row r="467" spans="1:4" ht="12.75">
      <c r="A467" s="24"/>
      <c r="C467" s="25"/>
      <c r="D467" s="43"/>
    </row>
    <row r="468" spans="1:4" ht="12.75">
      <c r="A468" s="24"/>
      <c r="C468" s="25"/>
      <c r="D468" s="43"/>
    </row>
    <row r="469" spans="1:4" ht="12.75">
      <c r="A469" s="24"/>
      <c r="C469" s="25"/>
      <c r="D469" s="43"/>
    </row>
    <row r="470" spans="1:4" ht="12.75">
      <c r="A470" s="24"/>
      <c r="C470" s="25"/>
      <c r="D470" s="43"/>
    </row>
    <row r="471" spans="1:4" ht="12.75">
      <c r="A471" s="24"/>
      <c r="C471" s="25"/>
      <c r="D471" s="43"/>
    </row>
    <row r="472" spans="1:4" ht="12.75">
      <c r="A472" s="24"/>
      <c r="C472" s="25"/>
      <c r="D472" s="43"/>
    </row>
    <row r="473" spans="1:4" ht="12.75">
      <c r="A473" s="24"/>
      <c r="C473" s="25"/>
      <c r="D473" s="43"/>
    </row>
    <row r="474" spans="1:4" ht="12.75">
      <c r="A474" s="24"/>
      <c r="C474" s="25"/>
      <c r="D474" s="43"/>
    </row>
    <row r="475" spans="1:4" ht="12.75">
      <c r="A475" s="24"/>
      <c r="C475" s="25"/>
      <c r="D475" s="43"/>
    </row>
    <row r="476" spans="1:4" ht="12.75">
      <c r="A476" s="24"/>
      <c r="C476" s="25"/>
      <c r="D476" s="43"/>
    </row>
    <row r="477" spans="1:4" ht="12.75">
      <c r="A477" s="24"/>
      <c r="C477" s="25"/>
      <c r="D477" s="43"/>
    </row>
    <row r="478" spans="1:4" ht="12.75">
      <c r="A478" s="24"/>
      <c r="C478" s="25"/>
      <c r="D478" s="43"/>
    </row>
    <row r="479" spans="1:4" ht="12.75">
      <c r="A479" s="24"/>
      <c r="C479" s="25"/>
      <c r="D479" s="43"/>
    </row>
    <row r="480" spans="1:4" ht="12.75">
      <c r="A480" s="24"/>
      <c r="C480" s="25"/>
      <c r="D480" s="43"/>
    </row>
    <row r="481" spans="1:4" ht="12.75">
      <c r="A481" s="24"/>
      <c r="C481" s="25"/>
      <c r="D481" s="43"/>
    </row>
    <row r="482" spans="1:4" ht="12.75">
      <c r="A482" s="24"/>
      <c r="C482" s="25"/>
      <c r="D482" s="43"/>
    </row>
    <row r="483" spans="1:4" ht="12.75">
      <c r="A483" s="24"/>
      <c r="C483" s="25"/>
      <c r="D483" s="43"/>
    </row>
    <row r="484" spans="1:4" ht="12.75">
      <c r="A484" s="24"/>
      <c r="C484" s="25"/>
      <c r="D484" s="43"/>
    </row>
    <row r="485" spans="1:4" ht="12.75">
      <c r="A485" s="24"/>
      <c r="C485" s="25"/>
      <c r="D485" s="43"/>
    </row>
    <row r="486" spans="1:4" ht="12.75">
      <c r="A486" s="24"/>
      <c r="C486" s="25"/>
      <c r="D486" s="43"/>
    </row>
    <row r="487" spans="1:4" ht="12.75">
      <c r="A487" s="24"/>
      <c r="C487" s="25"/>
      <c r="D487" s="43"/>
    </row>
    <row r="488" spans="1:4" ht="12.75">
      <c r="A488" s="24"/>
      <c r="C488" s="25"/>
      <c r="D488" s="43"/>
    </row>
    <row r="489" spans="1:4" ht="12.75">
      <c r="A489" s="24"/>
      <c r="C489" s="25"/>
      <c r="D489" s="43"/>
    </row>
    <row r="490" spans="1:4" ht="12.75">
      <c r="A490" s="24"/>
      <c r="C490" s="25"/>
      <c r="D490" s="43"/>
    </row>
    <row r="491" spans="1:4" ht="12.75">
      <c r="A491" s="24"/>
      <c r="C491" s="25"/>
      <c r="D491" s="43"/>
    </row>
    <row r="492" spans="1:4" ht="12.75">
      <c r="A492" s="24"/>
      <c r="C492" s="25"/>
      <c r="D492" s="43"/>
    </row>
    <row r="493" spans="1:4" ht="12.75">
      <c r="A493" s="24"/>
      <c r="C493" s="25"/>
      <c r="D493" s="43"/>
    </row>
    <row r="494" spans="1:4" ht="12.75">
      <c r="A494" s="24"/>
      <c r="C494" s="25"/>
      <c r="D494" s="43"/>
    </row>
    <row r="495" spans="1:4" ht="12.75">
      <c r="A495" s="24"/>
      <c r="C495" s="25"/>
      <c r="D495" s="43"/>
    </row>
    <row r="496" spans="1:4" ht="12.75">
      <c r="A496" s="24"/>
      <c r="C496" s="25"/>
      <c r="D496" s="43"/>
    </row>
    <row r="497" spans="1:4" ht="12.75">
      <c r="A497" s="24"/>
      <c r="C497" s="25"/>
      <c r="D497" s="43"/>
    </row>
    <row r="498" spans="1:4" ht="12.75">
      <c r="A498" s="24"/>
      <c r="C498" s="25"/>
      <c r="D498" s="43"/>
    </row>
    <row r="499" spans="1:4" ht="12.75">
      <c r="A499" s="24"/>
      <c r="C499" s="25"/>
      <c r="D499" s="43"/>
    </row>
    <row r="500" spans="1:4" ht="12.75">
      <c r="A500" s="24"/>
      <c r="C500" s="25"/>
      <c r="D500" s="43"/>
    </row>
    <row r="501" spans="1:4" ht="12.75">
      <c r="A501" s="24"/>
      <c r="C501" s="25"/>
      <c r="D501" s="43"/>
    </row>
    <row r="502" spans="1:4" ht="12.75">
      <c r="A502" s="24"/>
      <c r="C502" s="25"/>
      <c r="D502" s="43"/>
    </row>
    <row r="503" spans="1:4" ht="12.75">
      <c r="A503" s="24"/>
      <c r="C503" s="25"/>
      <c r="D503" s="43"/>
    </row>
    <row r="504" spans="1:4" ht="12.75">
      <c r="A504" s="24"/>
      <c r="C504" s="25"/>
      <c r="D504" s="43"/>
    </row>
    <row r="505" spans="1:4" ht="12.75">
      <c r="A505" s="24"/>
      <c r="C505" s="25"/>
      <c r="D505" s="43"/>
    </row>
    <row r="506" spans="1:4" ht="12.75">
      <c r="A506" s="24"/>
      <c r="C506" s="25"/>
      <c r="D506" s="43"/>
    </row>
    <row r="507" spans="1:4" ht="12.75">
      <c r="A507" s="24"/>
      <c r="C507" s="25"/>
      <c r="D507" s="43"/>
    </row>
    <row r="508" spans="1:4" ht="12.75">
      <c r="A508" s="24"/>
      <c r="C508" s="25"/>
      <c r="D508" s="43"/>
    </row>
    <row r="509" spans="1:4" ht="12.75">
      <c r="A509" s="24"/>
      <c r="C509" s="25"/>
      <c r="D509" s="43"/>
    </row>
    <row r="510" spans="1:4" ht="12.75">
      <c r="A510" s="24"/>
      <c r="C510" s="25"/>
      <c r="D510" s="43"/>
    </row>
    <row r="511" spans="1:4" ht="12.75">
      <c r="A511" s="24"/>
      <c r="C511" s="25"/>
      <c r="D511" s="43"/>
    </row>
    <row r="512" spans="1:4" ht="12.75">
      <c r="A512" s="24"/>
      <c r="C512" s="25"/>
      <c r="D512" s="43"/>
    </row>
    <row r="513" spans="1:4" ht="12.75">
      <c r="A513" s="24"/>
      <c r="C513" s="25"/>
      <c r="D513" s="43"/>
    </row>
    <row r="514" spans="1:4" ht="12.75">
      <c r="A514" s="24"/>
      <c r="C514" s="25"/>
      <c r="D514" s="43"/>
    </row>
    <row r="515" spans="1:4" ht="12.75">
      <c r="A515" s="24"/>
      <c r="C515" s="25"/>
      <c r="D515" s="43"/>
    </row>
    <row r="516" spans="1:4" ht="12.75">
      <c r="A516" s="24"/>
      <c r="C516" s="25"/>
      <c r="D516" s="43"/>
    </row>
    <row r="517" spans="1:4" ht="12.75">
      <c r="A517" s="24"/>
      <c r="C517" s="25"/>
      <c r="D517" s="43"/>
    </row>
    <row r="518" spans="1:4" ht="12.75">
      <c r="A518" s="24"/>
      <c r="C518" s="25"/>
      <c r="D518" s="43"/>
    </row>
    <row r="519" spans="1:4" ht="12.75">
      <c r="A519" s="24"/>
      <c r="C519" s="25"/>
      <c r="D519" s="43"/>
    </row>
    <row r="520" spans="1:4" ht="12.75">
      <c r="A520" s="24"/>
      <c r="C520" s="25"/>
      <c r="D520" s="43"/>
    </row>
    <row r="521" spans="1:4" ht="12.75">
      <c r="A521" s="24"/>
      <c r="C521" s="25"/>
      <c r="D521" s="43"/>
    </row>
    <row r="522" spans="1:4" ht="12.75">
      <c r="A522" s="24"/>
      <c r="C522" s="25"/>
      <c r="D522" s="43"/>
    </row>
    <row r="523" spans="1:4" ht="12.75">
      <c r="A523" s="24"/>
      <c r="C523" s="25"/>
      <c r="D523" s="43"/>
    </row>
    <row r="524" spans="1:4" ht="12.75">
      <c r="A524" s="24"/>
      <c r="C524" s="25"/>
      <c r="D524" s="43"/>
    </row>
    <row r="525" spans="1:4" ht="12.75">
      <c r="A525" s="24"/>
      <c r="C525" s="25"/>
      <c r="D525" s="43"/>
    </row>
    <row r="526" spans="1:4" ht="12.75">
      <c r="A526" s="24"/>
      <c r="C526" s="25"/>
      <c r="D526" s="43"/>
    </row>
    <row r="527" spans="1:4" ht="12.75">
      <c r="A527" s="24"/>
      <c r="C527" s="25"/>
      <c r="D527" s="43"/>
    </row>
    <row r="528" spans="1:4" ht="12.75">
      <c r="A528" s="24"/>
      <c r="C528" s="25"/>
      <c r="D528" s="43"/>
    </row>
    <row r="529" spans="1:4" ht="12.75">
      <c r="A529" s="24"/>
      <c r="C529" s="25"/>
      <c r="D529" s="43"/>
    </row>
    <row r="530" spans="1:4" ht="12.75">
      <c r="A530" s="24"/>
      <c r="C530" s="25"/>
      <c r="D530" s="43"/>
    </row>
    <row r="531" spans="1:4" ht="12.75">
      <c r="A531" s="24"/>
      <c r="C531" s="25"/>
      <c r="D531" s="43"/>
    </row>
    <row r="532" spans="1:4" ht="12.75">
      <c r="A532" s="24"/>
      <c r="C532" s="25"/>
      <c r="D532" s="43"/>
    </row>
    <row r="533" spans="1:4" ht="12.75">
      <c r="A533" s="24"/>
      <c r="C533" s="25"/>
      <c r="D533" s="43"/>
    </row>
    <row r="534" spans="1:4" ht="12.75">
      <c r="A534" s="24"/>
      <c r="C534" s="25"/>
      <c r="D534" s="43"/>
    </row>
    <row r="535" spans="1:4" ht="12.75">
      <c r="A535" s="24"/>
      <c r="C535" s="25"/>
      <c r="D535" s="43"/>
    </row>
    <row r="536" spans="1:4" ht="12.75">
      <c r="A536" s="24"/>
      <c r="C536" s="25"/>
      <c r="D536" s="43"/>
    </row>
    <row r="537" spans="1:4" ht="12.75">
      <c r="A537" s="24"/>
      <c r="C537" s="25"/>
      <c r="D537" s="43"/>
    </row>
    <row r="538" spans="1:4" ht="12.75">
      <c r="A538" s="24"/>
      <c r="C538" s="25"/>
      <c r="D538" s="43"/>
    </row>
    <row r="539" spans="1:4" ht="12.75">
      <c r="A539" s="24"/>
      <c r="C539" s="25"/>
      <c r="D539" s="43"/>
    </row>
    <row r="540" spans="1:4" ht="12.75">
      <c r="A540" s="24"/>
      <c r="C540" s="25"/>
      <c r="D540" s="43"/>
    </row>
    <row r="541" spans="1:4" ht="12.75">
      <c r="A541" s="24"/>
      <c r="C541" s="25"/>
      <c r="D541" s="43"/>
    </row>
    <row r="542" spans="1:4" ht="12.75">
      <c r="A542" s="24"/>
      <c r="C542" s="25"/>
      <c r="D542" s="43"/>
    </row>
    <row r="543" spans="1:4" ht="12.75">
      <c r="A543" s="24"/>
      <c r="C543" s="25"/>
      <c r="D543" s="43"/>
    </row>
    <row r="544" spans="1:4" ht="12.75">
      <c r="A544" s="24"/>
      <c r="C544" s="25"/>
      <c r="D544" s="43"/>
    </row>
    <row r="545" spans="1:4" ht="12.75">
      <c r="A545" s="24"/>
      <c r="C545" s="25"/>
      <c r="D545" s="43"/>
    </row>
    <row r="546" spans="1:4" ht="12.75">
      <c r="A546" s="24"/>
      <c r="C546" s="25"/>
      <c r="D546" s="43"/>
    </row>
    <row r="547" spans="1:4" ht="12.75">
      <c r="A547" s="24"/>
      <c r="C547" s="25"/>
      <c r="D547" s="43"/>
    </row>
    <row r="548" spans="1:4" ht="12.75">
      <c r="A548" s="24"/>
      <c r="C548" s="25"/>
      <c r="D548" s="43"/>
    </row>
    <row r="549" spans="1:4" ht="12.75">
      <c r="A549" s="24"/>
      <c r="C549" s="25"/>
      <c r="D549" s="43"/>
    </row>
    <row r="550" spans="1:4" ht="12.75">
      <c r="A550" s="24"/>
      <c r="C550" s="25"/>
      <c r="D550" s="43"/>
    </row>
    <row r="551" spans="1:4" ht="12.75">
      <c r="A551" s="24"/>
      <c r="C551" s="25"/>
      <c r="D551" s="43"/>
    </row>
    <row r="552" spans="1:4" ht="12.75">
      <c r="A552" s="24"/>
      <c r="C552" s="25"/>
      <c r="D552" s="43"/>
    </row>
    <row r="553" spans="1:4" ht="12.75">
      <c r="A553" s="24"/>
      <c r="C553" s="25"/>
      <c r="D553" s="43"/>
    </row>
    <row r="554" spans="1:4" ht="12.75">
      <c r="A554" s="24"/>
      <c r="C554" s="25"/>
      <c r="D554" s="43"/>
    </row>
    <row r="555" spans="1:4" ht="12.75">
      <c r="A555" s="24"/>
      <c r="C555" s="25"/>
      <c r="D555" s="43"/>
    </row>
    <row r="556" spans="1:4" ht="12.75">
      <c r="A556" s="24"/>
      <c r="C556" s="25"/>
      <c r="D556" s="43"/>
    </row>
    <row r="557" spans="1:4" ht="12.75">
      <c r="A557" s="24"/>
      <c r="C557" s="25"/>
      <c r="D557" s="43"/>
    </row>
    <row r="558" spans="1:4" ht="12.75">
      <c r="A558" s="24"/>
      <c r="C558" s="25"/>
      <c r="D558" s="43"/>
    </row>
    <row r="559" spans="1:4" ht="12.75">
      <c r="A559" s="24"/>
      <c r="C559" s="25"/>
      <c r="D559" s="43"/>
    </row>
    <row r="560" spans="1:4" ht="12.75">
      <c r="A560" s="24"/>
      <c r="C560" s="25"/>
      <c r="D560" s="43"/>
    </row>
    <row r="561" spans="1:4" ht="12.75">
      <c r="A561" s="24"/>
      <c r="C561" s="25"/>
      <c r="D561" s="43"/>
    </row>
    <row r="562" spans="1:4" ht="12.75">
      <c r="A562" s="24"/>
      <c r="C562" s="25"/>
      <c r="D562" s="43"/>
    </row>
    <row r="563" spans="1:4" ht="12.75">
      <c r="A563" s="24"/>
      <c r="C563" s="25"/>
      <c r="D563" s="43"/>
    </row>
    <row r="564" spans="1:4" ht="12.75">
      <c r="A564" s="24"/>
      <c r="C564" s="25"/>
      <c r="D564" s="43"/>
    </row>
    <row r="565" spans="1:4" ht="12.75">
      <c r="A565" s="24"/>
      <c r="C565" s="25"/>
      <c r="D565" s="43"/>
    </row>
    <row r="566" spans="1:4" ht="12.75">
      <c r="A566" s="24"/>
      <c r="C566" s="25"/>
      <c r="D566" s="43"/>
    </row>
    <row r="567" spans="1:4" ht="12.75">
      <c r="A567" s="24"/>
      <c r="C567" s="25"/>
      <c r="D567" s="43"/>
    </row>
    <row r="568" spans="1:4" ht="12.75">
      <c r="A568" s="24"/>
      <c r="C568" s="25"/>
      <c r="D568" s="43"/>
    </row>
    <row r="569" spans="1:4" ht="12.75">
      <c r="A569" s="24"/>
      <c r="C569" s="25"/>
      <c r="D569" s="43"/>
    </row>
    <row r="570" spans="1:4" ht="12.75">
      <c r="A570" s="24"/>
      <c r="C570" s="25"/>
      <c r="D570" s="43"/>
    </row>
    <row r="571" spans="1:4" ht="12.75">
      <c r="A571" s="24"/>
      <c r="C571" s="25"/>
      <c r="D571" s="43"/>
    </row>
    <row r="572" spans="1:4" ht="12.75">
      <c r="A572" s="24"/>
      <c r="C572" s="25"/>
      <c r="D572" s="43"/>
    </row>
    <row r="573" spans="1:4" ht="12.75">
      <c r="A573" s="24"/>
      <c r="C573" s="25"/>
      <c r="D573" s="43"/>
    </row>
    <row r="574" spans="1:4" ht="12.75">
      <c r="A574" s="24"/>
      <c r="C574" s="25"/>
      <c r="D574" s="43"/>
    </row>
    <row r="575" spans="1:4" ht="12.75">
      <c r="A575" s="24"/>
      <c r="C575" s="25"/>
      <c r="D575" s="43"/>
    </row>
    <row r="576" spans="1:4" ht="12.75">
      <c r="A576" s="24"/>
      <c r="C576" s="25"/>
      <c r="D576" s="43"/>
    </row>
    <row r="577" spans="1:4" ht="12.75">
      <c r="A577" s="24"/>
      <c r="C577" s="25"/>
      <c r="D577" s="43"/>
    </row>
    <row r="578" spans="1:4" ht="12.75">
      <c r="A578" s="24"/>
      <c r="C578" s="25"/>
      <c r="D578" s="43"/>
    </row>
    <row r="579" spans="1:4" ht="12.75">
      <c r="A579" s="24"/>
      <c r="C579" s="25"/>
      <c r="D579" s="43"/>
    </row>
    <row r="580" spans="1:4" ht="12.75">
      <c r="A580" s="24"/>
      <c r="C580" s="25"/>
      <c r="D580" s="43"/>
    </row>
    <row r="581" spans="1:4" ht="12.75">
      <c r="A581" s="24"/>
      <c r="C581" s="25"/>
      <c r="D581" s="43"/>
    </row>
    <row r="582" spans="1:4" ht="12.75">
      <c r="A582" s="24"/>
      <c r="C582" s="25"/>
      <c r="D582" s="43"/>
    </row>
    <row r="583" spans="1:4" ht="12.75">
      <c r="A583" s="24"/>
      <c r="C583" s="25"/>
      <c r="D583" s="43"/>
    </row>
    <row r="584" spans="1:4" ht="12.75">
      <c r="A584" s="24"/>
      <c r="C584" s="25"/>
      <c r="D584" s="43"/>
    </row>
    <row r="585" spans="1:4" ht="12.75">
      <c r="A585" s="24"/>
      <c r="C585" s="25"/>
      <c r="D585" s="43"/>
    </row>
    <row r="586" spans="1:4" ht="12.75">
      <c r="A586" s="24"/>
      <c r="C586" s="25"/>
      <c r="D586" s="43"/>
    </row>
    <row r="587" spans="1:4" ht="12.75">
      <c r="A587" s="24"/>
      <c r="C587" s="25"/>
      <c r="D587" s="43"/>
    </row>
    <row r="588" spans="1:4" ht="12.75">
      <c r="A588" s="24"/>
      <c r="C588" s="25"/>
      <c r="D588" s="43"/>
    </row>
    <row r="589" spans="1:4" ht="12.75">
      <c r="A589" s="24"/>
      <c r="C589" s="25"/>
      <c r="D589" s="43"/>
    </row>
    <row r="590" spans="1:4" ht="12.75">
      <c r="A590" s="24"/>
      <c r="C590" s="25"/>
      <c r="D590" s="43"/>
    </row>
    <row r="591" spans="1:4" ht="12.75">
      <c r="A591" s="24"/>
      <c r="C591" s="25"/>
      <c r="D591" s="43"/>
    </row>
    <row r="592" spans="1:4" ht="12.75">
      <c r="A592" s="24"/>
      <c r="C592" s="25"/>
      <c r="D592" s="43"/>
    </row>
    <row r="593" spans="1:4" ht="12.75">
      <c r="A593" s="24"/>
      <c r="C593" s="25"/>
      <c r="D593" s="43"/>
    </row>
    <row r="594" spans="1:4" ht="12.75">
      <c r="A594" s="24"/>
      <c r="C594" s="25"/>
      <c r="D594" s="43"/>
    </row>
    <row r="595" spans="1:4" ht="12.75">
      <c r="A595" s="24"/>
      <c r="C595" s="25"/>
      <c r="D595" s="43"/>
    </row>
    <row r="596" spans="1:4" ht="12.75">
      <c r="A596" s="24"/>
      <c r="C596" s="25"/>
      <c r="D596" s="43"/>
    </row>
    <row r="597" spans="1:4" ht="12.75">
      <c r="A597" s="24"/>
      <c r="C597" s="25"/>
      <c r="D597" s="43"/>
    </row>
    <row r="598" spans="1:4" ht="12.75">
      <c r="A598" s="24"/>
      <c r="C598" s="25"/>
      <c r="D598" s="43"/>
    </row>
    <row r="599" spans="1:4" ht="12.75">
      <c r="A599" s="24"/>
      <c r="C599" s="25"/>
      <c r="D599" s="43"/>
    </row>
    <row r="600" spans="1:4" ht="12.75">
      <c r="A600" s="24"/>
      <c r="C600" s="25"/>
      <c r="D600" s="43"/>
    </row>
    <row r="601" spans="1:4" ht="12.75">
      <c r="A601" s="24"/>
      <c r="C601" s="25"/>
      <c r="D601" s="43"/>
    </row>
    <row r="602" spans="1:4" ht="12.75">
      <c r="A602" s="24"/>
      <c r="C602" s="25"/>
      <c r="D602" s="43"/>
    </row>
    <row r="603" spans="1:4" ht="12.75">
      <c r="A603" s="24"/>
      <c r="C603" s="25"/>
      <c r="D603" s="43"/>
    </row>
    <row r="604" spans="1:4" ht="12.75">
      <c r="A604" s="24"/>
      <c r="C604" s="25"/>
      <c r="D604" s="43"/>
    </row>
    <row r="605" spans="1:4" ht="12.75">
      <c r="A605" s="24"/>
      <c r="C605" s="25"/>
      <c r="D605" s="43"/>
    </row>
    <row r="606" spans="1:4" ht="12.75">
      <c r="A606" s="24"/>
      <c r="C606" s="25"/>
      <c r="D606" s="43"/>
    </row>
    <row r="607" spans="1:4" ht="12.75">
      <c r="A607" s="24"/>
      <c r="C607" s="25"/>
      <c r="D607" s="43"/>
    </row>
    <row r="608" spans="1:4" ht="12.75">
      <c r="A608" s="24"/>
      <c r="C608" s="25"/>
      <c r="D608" s="43"/>
    </row>
    <row r="609" spans="1:4" ht="12.75">
      <c r="A609" s="24"/>
      <c r="C609" s="25"/>
      <c r="D609" s="43"/>
    </row>
    <row r="610" spans="1:4" ht="12.75">
      <c r="A610" s="24"/>
      <c r="C610" s="25"/>
      <c r="D610" s="43"/>
    </row>
    <row r="611" spans="1:4" ht="12.75">
      <c r="A611" s="24"/>
      <c r="C611" s="25"/>
      <c r="D611" s="43"/>
    </row>
    <row r="612" spans="1:4" ht="12.75">
      <c r="A612" s="24"/>
      <c r="C612" s="25"/>
      <c r="D612" s="43"/>
    </row>
    <row r="613" spans="1:4" ht="12.75">
      <c r="A613" s="24"/>
      <c r="C613" s="25"/>
      <c r="D613" s="43"/>
    </row>
    <row r="614" spans="1:4" ht="12.75">
      <c r="A614" s="24"/>
      <c r="C614" s="25"/>
      <c r="D614" s="43"/>
    </row>
    <row r="615" spans="1:4" ht="12.75">
      <c r="A615" s="24"/>
      <c r="C615" s="25"/>
      <c r="D615" s="43"/>
    </row>
    <row r="616" spans="1:4" ht="12.75">
      <c r="A616" s="24"/>
      <c r="C616" s="25"/>
      <c r="D616" s="43"/>
    </row>
    <row r="617" spans="1:4" ht="12.75">
      <c r="A617" s="24"/>
      <c r="C617" s="25"/>
      <c r="D617" s="43"/>
    </row>
    <row r="618" spans="1:4" ht="12.75">
      <c r="A618" s="24"/>
      <c r="C618" s="25"/>
      <c r="D618" s="43"/>
    </row>
    <row r="619" spans="1:4" ht="12.75">
      <c r="A619" s="24"/>
      <c r="C619" s="25"/>
      <c r="D619" s="43"/>
    </row>
    <row r="620" spans="1:4" ht="12.75">
      <c r="A620" s="24"/>
      <c r="C620" s="25"/>
      <c r="D620" s="43"/>
    </row>
    <row r="621" spans="1:4" ht="12.75">
      <c r="A621" s="24"/>
      <c r="C621" s="25"/>
      <c r="D621" s="43"/>
    </row>
    <row r="622" spans="1:4" ht="12.75">
      <c r="A622" s="24"/>
      <c r="C622" s="25"/>
      <c r="D622" s="43"/>
    </row>
    <row r="623" spans="1:4" ht="12.75">
      <c r="A623" s="24"/>
      <c r="C623" s="25"/>
      <c r="D623" s="43"/>
    </row>
    <row r="624" spans="1:4" ht="12.75">
      <c r="A624" s="24"/>
      <c r="C624" s="25"/>
      <c r="D624" s="43"/>
    </row>
    <row r="625" spans="1:4" ht="12.75">
      <c r="A625" s="24"/>
      <c r="C625" s="25"/>
      <c r="D625" s="43"/>
    </row>
    <row r="626" spans="1:4" ht="12.75">
      <c r="A626" s="24"/>
      <c r="C626" s="25"/>
      <c r="D626" s="43"/>
    </row>
    <row r="627" spans="1:4" ht="12.75">
      <c r="A627" s="24"/>
      <c r="C627" s="25"/>
      <c r="D627" s="43"/>
    </row>
    <row r="628" spans="1:4" ht="12.75">
      <c r="A628" s="24"/>
      <c r="C628" s="25"/>
      <c r="D628" s="43"/>
    </row>
    <row r="629" spans="1:4" ht="12.75">
      <c r="A629" s="24"/>
      <c r="C629" s="25"/>
      <c r="D629" s="43"/>
    </row>
    <row r="630" spans="1:4" ht="12.75">
      <c r="A630" s="24"/>
      <c r="C630" s="25"/>
      <c r="D630" s="43"/>
    </row>
    <row r="631" spans="1:4" ht="12.75">
      <c r="A631" s="24"/>
      <c r="C631" s="25"/>
      <c r="D631" s="43"/>
    </row>
    <row r="632" spans="1:4" ht="12.75">
      <c r="A632" s="24"/>
      <c r="C632" s="25"/>
      <c r="D632" s="43"/>
    </row>
    <row r="633" spans="1:4" ht="12.75">
      <c r="A633" s="24"/>
      <c r="C633" s="25"/>
      <c r="D633" s="43"/>
    </row>
    <row r="634" spans="1:4" ht="12.75">
      <c r="A634" s="24"/>
      <c r="C634" s="25"/>
      <c r="D634" s="43"/>
    </row>
    <row r="635" spans="1:4" ht="12.75">
      <c r="A635" s="24"/>
      <c r="C635" s="25"/>
      <c r="D635" s="43"/>
    </row>
    <row r="636" spans="1:4" ht="12.75">
      <c r="A636" s="24"/>
      <c r="C636" s="25"/>
      <c r="D636" s="43"/>
    </row>
    <row r="637" spans="1:4" ht="12.75">
      <c r="A637" s="24"/>
      <c r="C637" s="25"/>
      <c r="D637" s="43"/>
    </row>
    <row r="638" spans="1:4" ht="12.75">
      <c r="A638" s="24"/>
      <c r="C638" s="25"/>
      <c r="D638" s="43"/>
    </row>
    <row r="639" spans="1:4" ht="12.75">
      <c r="A639" s="24"/>
      <c r="C639" s="25"/>
      <c r="D639" s="43"/>
    </row>
    <row r="640" spans="1:4" ht="12.75">
      <c r="A640" s="24"/>
      <c r="C640" s="25"/>
      <c r="D640" s="43"/>
    </row>
    <row r="641" spans="1:4" ht="12.75">
      <c r="A641" s="24"/>
      <c r="C641" s="25"/>
      <c r="D641" s="43"/>
    </row>
    <row r="642" spans="1:4" ht="12.75">
      <c r="A642" s="24"/>
      <c r="C642" s="25"/>
      <c r="D642" s="43"/>
    </row>
    <row r="643" spans="1:4" ht="12.75">
      <c r="A643" s="24"/>
      <c r="C643" s="25"/>
      <c r="D643" s="43"/>
    </row>
    <row r="644" spans="1:4" ht="12.75">
      <c r="A644" s="24"/>
      <c r="C644" s="25"/>
      <c r="D644" s="43"/>
    </row>
    <row r="645" spans="1:4" ht="12.75">
      <c r="A645" s="24"/>
      <c r="C645" s="25"/>
      <c r="D645" s="43"/>
    </row>
    <row r="646" spans="1:4" ht="12.75">
      <c r="A646" s="24"/>
      <c r="C646" s="25"/>
      <c r="D646" s="43"/>
    </row>
    <row r="647" spans="1:4" ht="12.75">
      <c r="A647" s="24"/>
      <c r="C647" s="25"/>
      <c r="D647" s="43"/>
    </row>
    <row r="648" spans="1:4" ht="12.75">
      <c r="A648" s="24"/>
      <c r="C648" s="25"/>
      <c r="D648" s="43"/>
    </row>
    <row r="649" spans="1:4" ht="12.75">
      <c r="A649" s="24"/>
      <c r="C649" s="25"/>
      <c r="D649" s="43"/>
    </row>
    <row r="650" spans="1:4" ht="12.75">
      <c r="A650" s="24"/>
      <c r="C650" s="25"/>
      <c r="D650" s="43"/>
    </row>
    <row r="651" spans="1:4" ht="12.75">
      <c r="A651" s="24"/>
      <c r="C651" s="25"/>
      <c r="D651" s="43"/>
    </row>
    <row r="652" spans="1:4" ht="12.75">
      <c r="A652" s="24"/>
      <c r="C652" s="25"/>
      <c r="D652" s="43"/>
    </row>
    <row r="653" spans="1:4" ht="12.75">
      <c r="A653" s="24"/>
      <c r="C653" s="25"/>
      <c r="D653" s="43"/>
    </row>
    <row r="654" spans="1:4" ht="12.75">
      <c r="A654" s="24"/>
      <c r="C654" s="25"/>
      <c r="D654" s="43"/>
    </row>
    <row r="655" spans="1:4" ht="12.75">
      <c r="A655" s="24"/>
      <c r="C655" s="25"/>
      <c r="D655" s="43"/>
    </row>
    <row r="656" spans="1:4" ht="12.75">
      <c r="A656" s="24"/>
      <c r="C656" s="25"/>
      <c r="D656" s="43"/>
    </row>
    <row r="657" spans="1:4" ht="12.75">
      <c r="A657" s="24"/>
      <c r="C657" s="25"/>
      <c r="D657" s="43"/>
    </row>
    <row r="658" spans="1:4" ht="12.75">
      <c r="A658" s="24"/>
      <c r="C658" s="25"/>
      <c r="D658" s="43"/>
    </row>
    <row r="659" spans="1:4" ht="12.75">
      <c r="A659" s="24"/>
      <c r="C659" s="25"/>
      <c r="D659" s="43"/>
    </row>
    <row r="660" spans="1:4" ht="12.75">
      <c r="A660" s="24"/>
      <c r="C660" s="25"/>
      <c r="D660" s="43"/>
    </row>
    <row r="661" spans="1:4" ht="12.75">
      <c r="A661" s="24"/>
      <c r="C661" s="25"/>
      <c r="D661" s="43"/>
    </row>
    <row r="662" spans="1:4" ht="12.75">
      <c r="A662" s="24"/>
      <c r="C662" s="25"/>
      <c r="D662" s="43"/>
    </row>
    <row r="663" spans="1:4" ht="12.75">
      <c r="A663" s="24"/>
      <c r="C663" s="25"/>
      <c r="D663" s="43"/>
    </row>
    <row r="664" spans="1:4" ht="12.75">
      <c r="A664" s="24"/>
      <c r="C664" s="25"/>
      <c r="D664" s="43"/>
    </row>
    <row r="665" spans="1:4" ht="12.75">
      <c r="A665" s="24"/>
      <c r="C665" s="25"/>
      <c r="D665" s="43"/>
    </row>
    <row r="666" spans="1:4" ht="12.75">
      <c r="A666" s="24"/>
      <c r="C666" s="25"/>
      <c r="D666" s="43"/>
    </row>
    <row r="667" spans="1:4" ht="12.75">
      <c r="A667" s="24"/>
      <c r="C667" s="25"/>
      <c r="D667" s="43"/>
    </row>
    <row r="668" spans="1:4" ht="12.75">
      <c r="A668" s="24"/>
      <c r="C668" s="25"/>
      <c r="D668" s="43"/>
    </row>
    <row r="669" spans="1:4" ht="12.75">
      <c r="A669" s="24"/>
      <c r="C669" s="25"/>
      <c r="D669" s="43"/>
    </row>
    <row r="670" spans="1:4" ht="12.75">
      <c r="A670" s="24"/>
      <c r="C670" s="25"/>
      <c r="D670" s="43"/>
    </row>
    <row r="671" spans="1:4" ht="12.75">
      <c r="A671" s="24"/>
      <c r="C671" s="25"/>
      <c r="D671" s="43"/>
    </row>
    <row r="672" spans="1:4" ht="12.75">
      <c r="A672" s="24"/>
      <c r="C672" s="25"/>
      <c r="D672" s="43"/>
    </row>
  </sheetData>
  <sheetProtection/>
  <mergeCells count="39">
    <mergeCell ref="B106:C106"/>
    <mergeCell ref="A3:D3"/>
    <mergeCell ref="A5:D5"/>
    <mergeCell ref="A24:D24"/>
    <mergeCell ref="A33:D33"/>
    <mergeCell ref="B38:C38"/>
    <mergeCell ref="A59:D59"/>
    <mergeCell ref="A39:D39"/>
    <mergeCell ref="A46:B46"/>
    <mergeCell ref="A139:B139"/>
    <mergeCell ref="A140:D140"/>
    <mergeCell ref="A77:D77"/>
    <mergeCell ref="B51:C51"/>
    <mergeCell ref="A107:D107"/>
    <mergeCell ref="A110:D110"/>
    <mergeCell ref="A123:B123"/>
    <mergeCell ref="A91:D91"/>
    <mergeCell ref="B99:C99"/>
    <mergeCell ref="A103:D103"/>
    <mergeCell ref="B153:C153"/>
    <mergeCell ref="A72:B72"/>
    <mergeCell ref="A75:D75"/>
    <mergeCell ref="A81:D81"/>
    <mergeCell ref="B151:C151"/>
    <mergeCell ref="B142:C142"/>
    <mergeCell ref="A143:D143"/>
    <mergeCell ref="A126:D126"/>
    <mergeCell ref="A128:D128"/>
    <mergeCell ref="A131:D131"/>
    <mergeCell ref="B152:C152"/>
    <mergeCell ref="A100:D100"/>
    <mergeCell ref="A146:D146"/>
    <mergeCell ref="A148:B148"/>
    <mergeCell ref="A52:D52"/>
    <mergeCell ref="A47:D47"/>
    <mergeCell ref="A134:D134"/>
    <mergeCell ref="B136:C136"/>
    <mergeCell ref="A137:D137"/>
    <mergeCell ref="A102:B102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2" manualBreakCount="2">
    <brk id="51" max="3" man="1"/>
    <brk id="10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view="pageBreakPreview" zoomScaleSheetLayoutView="100" zoomScalePageLayoutView="0" workbookViewId="0" topLeftCell="O1">
      <selection activeCell="Y8" sqref="Y8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7" customWidth="1"/>
    <col min="5" max="5" width="10.8515625" style="4" customWidth="1"/>
    <col min="6" max="6" width="19.140625" style="4" customWidth="1"/>
    <col min="7" max="7" width="9.7109375" style="5" customWidth="1"/>
    <col min="8" max="8" width="12.00390625" style="33" customWidth="1"/>
    <col min="9" max="9" width="12.00390625" style="4" customWidth="1"/>
    <col min="10" max="10" width="13.140625" style="4" customWidth="1"/>
    <col min="11" max="11" width="11.57421875" style="5" customWidth="1"/>
    <col min="12" max="12" width="11.421875" style="4" customWidth="1"/>
    <col min="13" max="13" width="10.8515625" style="5" customWidth="1"/>
    <col min="14" max="14" width="15.140625" style="4" customWidth="1"/>
    <col min="15" max="15" width="10.140625" style="33" customWidth="1"/>
    <col min="16" max="16" width="10.00390625" style="4" customWidth="1"/>
    <col min="17" max="17" width="9.140625" style="4" customWidth="1"/>
    <col min="18" max="18" width="11.421875" style="5" customWidth="1"/>
    <col min="19" max="19" width="10.7109375" style="4" customWidth="1"/>
    <col min="20" max="20" width="14.7109375" style="4" customWidth="1"/>
    <col min="21" max="21" width="10.140625" style="4" customWidth="1"/>
    <col min="22" max="22" width="9.140625" style="4" customWidth="1"/>
    <col min="23" max="26" width="15.00390625" style="4" customWidth="1"/>
    <col min="27" max="16384" width="9.140625" style="4" customWidth="1"/>
  </cols>
  <sheetData>
    <row r="1" spans="1:18" s="176" customFormat="1" ht="18">
      <c r="A1" s="175" t="s">
        <v>354</v>
      </c>
      <c r="D1" s="177"/>
      <c r="G1" s="178"/>
      <c r="H1" s="179"/>
      <c r="K1" s="357"/>
      <c r="L1" s="357"/>
      <c r="M1" s="178"/>
      <c r="O1" s="179"/>
      <c r="R1" s="178"/>
    </row>
    <row r="2" spans="1:12" ht="23.25" customHeight="1" thickBot="1">
      <c r="A2" s="358" t="s">
        <v>28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9"/>
    </row>
    <row r="3" spans="1:27" s="11" customFormat="1" ht="18" customHeight="1">
      <c r="A3" s="370" t="s">
        <v>29</v>
      </c>
      <c r="B3" s="360" t="s">
        <v>30</v>
      </c>
      <c r="C3" s="360" t="s">
        <v>31</v>
      </c>
      <c r="D3" s="360" t="s">
        <v>32</v>
      </c>
      <c r="E3" s="360" t="s">
        <v>33</v>
      </c>
      <c r="F3" s="360" t="s">
        <v>16</v>
      </c>
      <c r="G3" s="352" t="s">
        <v>88</v>
      </c>
      <c r="H3" s="352"/>
      <c r="I3" s="360" t="s">
        <v>82</v>
      </c>
      <c r="J3" s="360" t="s">
        <v>34</v>
      </c>
      <c r="K3" s="360" t="s">
        <v>17</v>
      </c>
      <c r="L3" s="360" t="s">
        <v>18</v>
      </c>
      <c r="M3" s="360" t="s">
        <v>19</v>
      </c>
      <c r="N3" s="367" t="s">
        <v>20</v>
      </c>
      <c r="O3" s="363" t="s">
        <v>29</v>
      </c>
      <c r="P3" s="352" t="s">
        <v>83</v>
      </c>
      <c r="Q3" s="360" t="s">
        <v>84</v>
      </c>
      <c r="R3" s="352" t="s">
        <v>24</v>
      </c>
      <c r="S3" s="352" t="s">
        <v>21</v>
      </c>
      <c r="T3" s="352" t="s">
        <v>411</v>
      </c>
      <c r="U3" s="352" t="s">
        <v>40</v>
      </c>
      <c r="V3" s="352"/>
      <c r="W3" s="352" t="s">
        <v>85</v>
      </c>
      <c r="X3" s="352"/>
      <c r="Y3" s="352" t="s">
        <v>86</v>
      </c>
      <c r="Z3" s="352"/>
      <c r="AA3" s="354" t="s">
        <v>87</v>
      </c>
    </row>
    <row r="4" spans="1:27" s="11" customFormat="1" ht="18" customHeight="1">
      <c r="A4" s="371"/>
      <c r="B4" s="361"/>
      <c r="C4" s="361"/>
      <c r="D4" s="361"/>
      <c r="E4" s="361"/>
      <c r="F4" s="361"/>
      <c r="G4" s="347"/>
      <c r="H4" s="347"/>
      <c r="I4" s="361"/>
      <c r="J4" s="361"/>
      <c r="K4" s="361"/>
      <c r="L4" s="361"/>
      <c r="M4" s="361"/>
      <c r="N4" s="368"/>
      <c r="O4" s="364"/>
      <c r="P4" s="347"/>
      <c r="Q4" s="361"/>
      <c r="R4" s="347"/>
      <c r="S4" s="347"/>
      <c r="T4" s="347"/>
      <c r="U4" s="347"/>
      <c r="V4" s="347"/>
      <c r="W4" s="347"/>
      <c r="X4" s="347"/>
      <c r="Y4" s="347"/>
      <c r="Z4" s="347"/>
      <c r="AA4" s="355"/>
    </row>
    <row r="5" spans="1:27" s="11" customFormat="1" ht="42" customHeight="1" thickBot="1">
      <c r="A5" s="372"/>
      <c r="B5" s="362"/>
      <c r="C5" s="362"/>
      <c r="D5" s="362"/>
      <c r="E5" s="362"/>
      <c r="F5" s="362"/>
      <c r="G5" s="76" t="s">
        <v>22</v>
      </c>
      <c r="H5" s="76" t="s">
        <v>23</v>
      </c>
      <c r="I5" s="362"/>
      <c r="J5" s="362"/>
      <c r="K5" s="362"/>
      <c r="L5" s="362"/>
      <c r="M5" s="362"/>
      <c r="N5" s="369"/>
      <c r="O5" s="365"/>
      <c r="P5" s="353"/>
      <c r="Q5" s="362"/>
      <c r="R5" s="353"/>
      <c r="S5" s="353"/>
      <c r="T5" s="353"/>
      <c r="U5" s="76" t="s">
        <v>22</v>
      </c>
      <c r="V5" s="76" t="s">
        <v>23</v>
      </c>
      <c r="W5" s="76" t="s">
        <v>35</v>
      </c>
      <c r="X5" s="76" t="s">
        <v>36</v>
      </c>
      <c r="Y5" s="76" t="s">
        <v>35</v>
      </c>
      <c r="Z5" s="76" t="s">
        <v>36</v>
      </c>
      <c r="AA5" s="356"/>
    </row>
    <row r="6" spans="1:27" s="101" customFormat="1" ht="18.75" customHeight="1">
      <c r="A6" s="366" t="s">
        <v>93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186"/>
      <c r="P6" s="185"/>
      <c r="Q6" s="185"/>
      <c r="R6" s="194"/>
      <c r="S6" s="185"/>
      <c r="T6" s="185"/>
      <c r="U6" s="185"/>
      <c r="V6" s="185"/>
      <c r="W6" s="185"/>
      <c r="X6" s="185"/>
      <c r="Y6" s="185"/>
      <c r="Z6" s="185"/>
      <c r="AA6" s="185"/>
    </row>
    <row r="7" spans="1:28" s="101" customFormat="1" ht="42" customHeight="1">
      <c r="A7" s="103">
        <v>1</v>
      </c>
      <c r="B7" s="104" t="s">
        <v>160</v>
      </c>
      <c r="C7" s="104" t="s">
        <v>161</v>
      </c>
      <c r="D7" s="104" t="s">
        <v>162</v>
      </c>
      <c r="E7" s="104" t="s">
        <v>163</v>
      </c>
      <c r="F7" s="104" t="s">
        <v>164</v>
      </c>
      <c r="G7" s="104"/>
      <c r="H7" s="104"/>
      <c r="I7" s="104" t="s">
        <v>314</v>
      </c>
      <c r="J7" s="104">
        <v>2004</v>
      </c>
      <c r="K7" s="104" t="s">
        <v>279</v>
      </c>
      <c r="L7" s="104" t="s">
        <v>280</v>
      </c>
      <c r="M7" s="104" t="s">
        <v>281</v>
      </c>
      <c r="N7" s="130"/>
      <c r="O7" s="104">
        <v>1</v>
      </c>
      <c r="P7" s="104" t="s">
        <v>282</v>
      </c>
      <c r="Q7" s="104" t="s">
        <v>283</v>
      </c>
      <c r="R7" s="193">
        <v>168000</v>
      </c>
      <c r="S7" s="100"/>
      <c r="T7" s="184">
        <f>127980*0.9</f>
        <v>115182</v>
      </c>
      <c r="U7" s="100"/>
      <c r="V7" s="100"/>
      <c r="W7" s="331" t="s">
        <v>410</v>
      </c>
      <c r="X7" s="331" t="s">
        <v>380</v>
      </c>
      <c r="Y7" s="331" t="s">
        <v>410</v>
      </c>
      <c r="Z7" s="331" t="s">
        <v>380</v>
      </c>
      <c r="AA7" s="187"/>
      <c r="AB7" s="188" t="s">
        <v>381</v>
      </c>
    </row>
    <row r="8" spans="1:28" s="101" customFormat="1" ht="42" customHeight="1">
      <c r="A8" s="103">
        <v>2</v>
      </c>
      <c r="B8" s="316" t="s">
        <v>165</v>
      </c>
      <c r="C8" s="317" t="s">
        <v>166</v>
      </c>
      <c r="D8" s="318" t="s">
        <v>167</v>
      </c>
      <c r="E8" s="191" t="s">
        <v>168</v>
      </c>
      <c r="F8" s="318" t="s">
        <v>169</v>
      </c>
      <c r="G8" s="2"/>
      <c r="H8" s="2"/>
      <c r="I8" s="318">
        <v>6842</v>
      </c>
      <c r="J8" s="318">
        <v>1983</v>
      </c>
      <c r="K8" s="2" t="s">
        <v>376</v>
      </c>
      <c r="L8" s="2"/>
      <c r="M8" s="318">
        <v>6</v>
      </c>
      <c r="N8" s="315">
        <v>3500</v>
      </c>
      <c r="O8" s="99"/>
      <c r="P8" s="100"/>
      <c r="Q8" s="100"/>
      <c r="R8" s="195"/>
      <c r="S8" s="100"/>
      <c r="T8" s="100"/>
      <c r="U8" s="100"/>
      <c r="V8" s="100"/>
      <c r="W8" s="332" t="s">
        <v>382</v>
      </c>
      <c r="X8" s="332" t="s">
        <v>383</v>
      </c>
      <c r="Y8" s="189"/>
      <c r="Z8" s="189"/>
      <c r="AA8" s="316"/>
      <c r="AB8" s="188" t="s">
        <v>409</v>
      </c>
    </row>
    <row r="9" spans="1:28" s="101" customFormat="1" ht="42" customHeight="1">
      <c r="A9" s="103">
        <v>3</v>
      </c>
      <c r="B9" s="318" t="s">
        <v>170</v>
      </c>
      <c r="C9" s="317" t="s">
        <v>171</v>
      </c>
      <c r="D9" s="318" t="s">
        <v>172</v>
      </c>
      <c r="E9" s="191" t="s">
        <v>173</v>
      </c>
      <c r="F9" s="316" t="s">
        <v>169</v>
      </c>
      <c r="G9" s="2"/>
      <c r="H9" s="2"/>
      <c r="I9" s="318" t="s">
        <v>8</v>
      </c>
      <c r="J9" s="318">
        <v>2001</v>
      </c>
      <c r="K9" s="2" t="s">
        <v>377</v>
      </c>
      <c r="L9" s="2"/>
      <c r="M9" s="318"/>
      <c r="N9" s="318" t="s">
        <v>174</v>
      </c>
      <c r="O9" s="99"/>
      <c r="P9" s="100"/>
      <c r="Q9" s="100"/>
      <c r="R9" s="195"/>
      <c r="S9" s="100"/>
      <c r="T9" s="100"/>
      <c r="U9" s="100"/>
      <c r="V9" s="100"/>
      <c r="W9" s="332" t="s">
        <v>384</v>
      </c>
      <c r="X9" s="332" t="s">
        <v>385</v>
      </c>
      <c r="Y9" s="189"/>
      <c r="Z9" s="189"/>
      <c r="AA9" s="316"/>
      <c r="AB9" s="188" t="s">
        <v>409</v>
      </c>
    </row>
    <row r="10" spans="1:28" s="101" customFormat="1" ht="42" customHeight="1">
      <c r="A10" s="103">
        <v>4</v>
      </c>
      <c r="B10" s="318" t="s">
        <v>175</v>
      </c>
      <c r="C10" s="319"/>
      <c r="D10" s="318" t="s">
        <v>176</v>
      </c>
      <c r="E10" s="316" t="s">
        <v>177</v>
      </c>
      <c r="F10" s="318" t="s">
        <v>178</v>
      </c>
      <c r="G10" s="2"/>
      <c r="H10" s="2"/>
      <c r="I10" s="318">
        <v>4580</v>
      </c>
      <c r="J10" s="318">
        <v>2002</v>
      </c>
      <c r="K10" s="2" t="s">
        <v>378</v>
      </c>
      <c r="L10" s="2"/>
      <c r="M10" s="318">
        <v>6</v>
      </c>
      <c r="N10" s="315"/>
      <c r="O10" s="99"/>
      <c r="P10" s="100"/>
      <c r="Q10" s="100"/>
      <c r="R10" s="195"/>
      <c r="S10" s="100"/>
      <c r="T10" s="100"/>
      <c r="U10" s="100"/>
      <c r="V10" s="100"/>
      <c r="W10" s="332" t="s">
        <v>386</v>
      </c>
      <c r="X10" s="332" t="s">
        <v>387</v>
      </c>
      <c r="Y10" s="189"/>
      <c r="Z10" s="189"/>
      <c r="AA10" s="316"/>
      <c r="AB10" s="188" t="s">
        <v>409</v>
      </c>
    </row>
    <row r="11" spans="1:28" s="101" customFormat="1" ht="42" customHeight="1">
      <c r="A11" s="103">
        <v>5</v>
      </c>
      <c r="B11" s="191" t="s">
        <v>179</v>
      </c>
      <c r="C11" s="275" t="s">
        <v>180</v>
      </c>
      <c r="D11" s="191" t="s">
        <v>181</v>
      </c>
      <c r="E11" s="191" t="s">
        <v>182</v>
      </c>
      <c r="F11" s="191" t="s">
        <v>169</v>
      </c>
      <c r="G11" s="102"/>
      <c r="H11" s="102"/>
      <c r="I11" s="191">
        <v>2000</v>
      </c>
      <c r="J11" s="191">
        <v>1993</v>
      </c>
      <c r="K11" s="102" t="s">
        <v>183</v>
      </c>
      <c r="L11" s="102"/>
      <c r="M11" s="191">
        <v>9</v>
      </c>
      <c r="N11" s="192">
        <v>360</v>
      </c>
      <c r="O11" s="99"/>
      <c r="P11" s="100"/>
      <c r="Q11" s="100"/>
      <c r="R11" s="195"/>
      <c r="S11" s="100"/>
      <c r="T11" s="100"/>
      <c r="U11" s="100"/>
      <c r="V11" s="100"/>
      <c r="W11" s="277" t="s">
        <v>418</v>
      </c>
      <c r="X11" s="277" t="s">
        <v>419</v>
      </c>
      <c r="Y11" s="276"/>
      <c r="Z11" s="276"/>
      <c r="AA11" s="100"/>
      <c r="AB11" s="330" t="s">
        <v>409</v>
      </c>
    </row>
    <row r="12" spans="1:28" s="101" customFormat="1" ht="42" customHeight="1">
      <c r="A12" s="103">
        <v>6</v>
      </c>
      <c r="B12" s="318" t="s">
        <v>184</v>
      </c>
      <c r="C12" s="317" t="s">
        <v>185</v>
      </c>
      <c r="D12" s="318" t="s">
        <v>186</v>
      </c>
      <c r="E12" s="191" t="s">
        <v>187</v>
      </c>
      <c r="F12" s="318" t="s">
        <v>169</v>
      </c>
      <c r="G12" s="2"/>
      <c r="H12" s="2"/>
      <c r="I12" s="318">
        <v>2417</v>
      </c>
      <c r="J12" s="318">
        <v>2001</v>
      </c>
      <c r="K12" s="2" t="s">
        <v>379</v>
      </c>
      <c r="L12" s="2"/>
      <c r="M12" s="318">
        <v>6</v>
      </c>
      <c r="N12" s="315">
        <v>1240</v>
      </c>
      <c r="O12" s="99"/>
      <c r="P12" s="100"/>
      <c r="Q12" s="100"/>
      <c r="R12" s="195"/>
      <c r="S12" s="100"/>
      <c r="T12" s="100"/>
      <c r="U12" s="100"/>
      <c r="V12" s="100"/>
      <c r="W12" s="332" t="s">
        <v>388</v>
      </c>
      <c r="X12" s="332" t="s">
        <v>389</v>
      </c>
      <c r="Y12" s="315"/>
      <c r="Z12" s="315"/>
      <c r="AA12" s="316"/>
      <c r="AB12" s="188" t="s">
        <v>409</v>
      </c>
    </row>
    <row r="13" spans="1:28" s="101" customFormat="1" ht="42" customHeight="1">
      <c r="A13" s="103">
        <v>7</v>
      </c>
      <c r="B13" s="318" t="s">
        <v>188</v>
      </c>
      <c r="C13" s="317" t="s">
        <v>189</v>
      </c>
      <c r="D13" s="318">
        <v>7609800</v>
      </c>
      <c r="E13" s="316" t="s">
        <v>190</v>
      </c>
      <c r="F13" s="318" t="s">
        <v>169</v>
      </c>
      <c r="G13" s="2"/>
      <c r="H13" s="2"/>
      <c r="I13" s="318">
        <v>6560</v>
      </c>
      <c r="J13" s="318">
        <v>1976</v>
      </c>
      <c r="K13" s="2"/>
      <c r="L13" s="2"/>
      <c r="M13" s="318">
        <v>6</v>
      </c>
      <c r="N13" s="315"/>
      <c r="O13" s="99"/>
      <c r="P13" s="100"/>
      <c r="Q13" s="100"/>
      <c r="R13" s="195"/>
      <c r="S13" s="100"/>
      <c r="T13" s="100"/>
      <c r="U13" s="100"/>
      <c r="V13" s="100"/>
      <c r="W13" s="332" t="s">
        <v>390</v>
      </c>
      <c r="X13" s="332" t="s">
        <v>391</v>
      </c>
      <c r="Y13" s="315"/>
      <c r="Z13" s="315"/>
      <c r="AA13" s="316"/>
      <c r="AB13" s="188" t="s">
        <v>408</v>
      </c>
    </row>
    <row r="14" spans="1:28" s="101" customFormat="1" ht="42" customHeight="1">
      <c r="A14" s="103">
        <v>8</v>
      </c>
      <c r="B14" s="316" t="s">
        <v>191</v>
      </c>
      <c r="C14" s="319" t="s">
        <v>184</v>
      </c>
      <c r="D14" s="316" t="s">
        <v>192</v>
      </c>
      <c r="E14" s="316" t="s">
        <v>193</v>
      </c>
      <c r="F14" s="316" t="s">
        <v>194</v>
      </c>
      <c r="G14" s="2"/>
      <c r="H14" s="2"/>
      <c r="I14" s="316">
        <v>2120</v>
      </c>
      <c r="J14" s="316">
        <v>1994</v>
      </c>
      <c r="K14" s="2"/>
      <c r="L14" s="2"/>
      <c r="M14" s="316">
        <v>9</v>
      </c>
      <c r="N14" s="315"/>
      <c r="O14" s="99"/>
      <c r="P14" s="100"/>
      <c r="Q14" s="100"/>
      <c r="R14" s="195"/>
      <c r="S14" s="100"/>
      <c r="T14" s="100"/>
      <c r="U14" s="100"/>
      <c r="V14" s="100"/>
      <c r="W14" s="315" t="s">
        <v>392</v>
      </c>
      <c r="X14" s="315" t="s">
        <v>393</v>
      </c>
      <c r="Y14" s="315"/>
      <c r="Z14" s="315"/>
      <c r="AA14" s="316"/>
      <c r="AB14" s="188" t="s">
        <v>406</v>
      </c>
    </row>
    <row r="15" spans="1:28" s="101" customFormat="1" ht="42" customHeight="1">
      <c r="A15" s="103">
        <v>9</v>
      </c>
      <c r="B15" s="315" t="s">
        <v>195</v>
      </c>
      <c r="C15" s="315" t="s">
        <v>196</v>
      </c>
      <c r="D15" s="315" t="s">
        <v>197</v>
      </c>
      <c r="E15" s="192" t="s">
        <v>198</v>
      </c>
      <c r="F15" s="315" t="s">
        <v>169</v>
      </c>
      <c r="G15" s="2"/>
      <c r="H15" s="2"/>
      <c r="I15" s="315">
        <v>5480</v>
      </c>
      <c r="J15" s="315">
        <v>1989</v>
      </c>
      <c r="K15" s="2"/>
      <c r="L15" s="2"/>
      <c r="M15" s="315">
        <v>6</v>
      </c>
      <c r="N15" s="315"/>
      <c r="O15" s="99"/>
      <c r="P15" s="100"/>
      <c r="Q15" s="100"/>
      <c r="R15" s="195"/>
      <c r="S15" s="100"/>
      <c r="T15" s="100"/>
      <c r="U15" s="100"/>
      <c r="V15" s="100"/>
      <c r="W15" s="315" t="s">
        <v>394</v>
      </c>
      <c r="X15" s="315" t="s">
        <v>395</v>
      </c>
      <c r="Y15" s="315"/>
      <c r="Z15" s="315"/>
      <c r="AA15" s="316"/>
      <c r="AB15" s="188" t="s">
        <v>407</v>
      </c>
    </row>
    <row r="16" spans="1:28" s="101" customFormat="1" ht="42" customHeight="1">
      <c r="A16" s="103">
        <v>10</v>
      </c>
      <c r="B16" s="315" t="s">
        <v>199</v>
      </c>
      <c r="C16" s="315" t="s">
        <v>200</v>
      </c>
      <c r="D16" s="315" t="s">
        <v>201</v>
      </c>
      <c r="E16" s="315" t="s">
        <v>202</v>
      </c>
      <c r="F16" s="315" t="s">
        <v>169</v>
      </c>
      <c r="G16" s="2"/>
      <c r="H16" s="2"/>
      <c r="I16" s="315">
        <v>2850</v>
      </c>
      <c r="J16" s="315">
        <v>1994</v>
      </c>
      <c r="K16" s="2"/>
      <c r="L16" s="2"/>
      <c r="M16" s="315">
        <v>4</v>
      </c>
      <c r="N16" s="315"/>
      <c r="O16" s="99"/>
      <c r="P16" s="100"/>
      <c r="Q16" s="100"/>
      <c r="R16" s="195"/>
      <c r="S16" s="100"/>
      <c r="T16" s="100"/>
      <c r="U16" s="100"/>
      <c r="V16" s="100"/>
      <c r="W16" s="315" t="s">
        <v>396</v>
      </c>
      <c r="X16" s="315" t="s">
        <v>397</v>
      </c>
      <c r="Y16" s="315"/>
      <c r="Z16" s="315"/>
      <c r="AA16" s="316"/>
      <c r="AB16" s="188" t="s">
        <v>406</v>
      </c>
    </row>
    <row r="17" spans="1:28" s="101" customFormat="1" ht="42" customHeight="1">
      <c r="A17" s="103">
        <v>11</v>
      </c>
      <c r="B17" s="315" t="s">
        <v>203</v>
      </c>
      <c r="C17" s="315" t="s">
        <v>204</v>
      </c>
      <c r="D17" s="315" t="s">
        <v>205</v>
      </c>
      <c r="E17" s="315" t="s">
        <v>206</v>
      </c>
      <c r="F17" s="315" t="s">
        <v>207</v>
      </c>
      <c r="G17" s="2"/>
      <c r="H17" s="2"/>
      <c r="I17" s="315">
        <v>1997</v>
      </c>
      <c r="J17" s="315">
        <v>2008</v>
      </c>
      <c r="K17" s="2"/>
      <c r="L17" s="2"/>
      <c r="M17" s="315">
        <v>9</v>
      </c>
      <c r="N17" s="315"/>
      <c r="O17" s="99"/>
      <c r="P17" s="100"/>
      <c r="Q17" s="100"/>
      <c r="R17" s="196">
        <v>187622</v>
      </c>
      <c r="S17" s="100"/>
      <c r="T17" s="190">
        <v>41100</v>
      </c>
      <c r="U17" s="100"/>
      <c r="V17" s="100"/>
      <c r="W17" s="315" t="s">
        <v>398</v>
      </c>
      <c r="X17" s="315" t="s">
        <v>399</v>
      </c>
      <c r="Y17" s="315" t="s">
        <v>398</v>
      </c>
      <c r="Z17" s="315" t="s">
        <v>399</v>
      </c>
      <c r="AA17" s="316"/>
      <c r="AB17" s="188" t="s">
        <v>400</v>
      </c>
    </row>
    <row r="18" spans="1:28" s="101" customFormat="1" ht="42" customHeight="1">
      <c r="A18" s="103">
        <v>12</v>
      </c>
      <c r="B18" s="315" t="s">
        <v>170</v>
      </c>
      <c r="C18" s="315" t="s">
        <v>208</v>
      </c>
      <c r="D18" s="315" t="s">
        <v>209</v>
      </c>
      <c r="E18" s="315" t="s">
        <v>210</v>
      </c>
      <c r="F18" s="315" t="s">
        <v>404</v>
      </c>
      <c r="G18" s="2"/>
      <c r="H18" s="2"/>
      <c r="I18" s="315"/>
      <c r="J18" s="315">
        <v>2008</v>
      </c>
      <c r="K18" s="2" t="s">
        <v>405</v>
      </c>
      <c r="L18" s="2"/>
      <c r="M18" s="315"/>
      <c r="N18" s="315">
        <v>750</v>
      </c>
      <c r="O18" s="99"/>
      <c r="P18" s="100"/>
      <c r="Q18" s="100"/>
      <c r="R18" s="195"/>
      <c r="S18" s="100"/>
      <c r="T18" s="100"/>
      <c r="U18" s="100"/>
      <c r="V18" s="100"/>
      <c r="W18" s="315" t="s">
        <v>401</v>
      </c>
      <c r="X18" s="315" t="s">
        <v>402</v>
      </c>
      <c r="Y18" s="315"/>
      <c r="Z18" s="315"/>
      <c r="AA18" s="316"/>
      <c r="AB18" s="188" t="s">
        <v>403</v>
      </c>
    </row>
    <row r="19" spans="1:27" ht="18.75" customHeight="1">
      <c r="A19" s="345" t="s">
        <v>245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70"/>
      <c r="P19" s="69"/>
      <c r="Q19" s="69"/>
      <c r="R19" s="197"/>
      <c r="S19" s="69"/>
      <c r="T19" s="69"/>
      <c r="U19" s="69"/>
      <c r="V19" s="77"/>
      <c r="W19" s="77"/>
      <c r="X19" s="77"/>
      <c r="Y19" s="77"/>
      <c r="Z19" s="77"/>
      <c r="AA19" s="77"/>
    </row>
    <row r="20" spans="1:27" s="11" customFormat="1" ht="18.75" customHeight="1">
      <c r="A20" s="2">
        <v>1</v>
      </c>
      <c r="B20" s="38" t="s">
        <v>235</v>
      </c>
      <c r="C20" s="13"/>
      <c r="D20" s="13"/>
      <c r="E20" s="13"/>
      <c r="F20" s="13"/>
      <c r="G20" s="13"/>
      <c r="H20" s="13"/>
      <c r="I20" s="2"/>
      <c r="J20" s="48"/>
      <c r="K20" s="2"/>
      <c r="L20" s="2"/>
      <c r="M20" s="68"/>
      <c r="N20" s="2"/>
      <c r="O20" s="34"/>
      <c r="P20" s="2"/>
      <c r="Q20" s="2"/>
      <c r="R20" s="32"/>
      <c r="S20" s="32"/>
      <c r="T20" s="32"/>
      <c r="U20" s="32"/>
      <c r="V20" s="73"/>
      <c r="W20" s="73"/>
      <c r="X20" s="73"/>
      <c r="Y20" s="73"/>
      <c r="Z20" s="73"/>
      <c r="AA20" s="73"/>
    </row>
    <row r="21" spans="1:27" ht="18.75" customHeight="1">
      <c r="A21" s="345" t="s">
        <v>284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70"/>
      <c r="P21" s="69"/>
      <c r="Q21" s="69"/>
      <c r="R21" s="197"/>
      <c r="S21" s="69"/>
      <c r="T21" s="69"/>
      <c r="U21" s="69"/>
      <c r="V21" s="77"/>
      <c r="W21" s="77"/>
      <c r="X21" s="77"/>
      <c r="Y21" s="77"/>
      <c r="Z21" s="77"/>
      <c r="AA21" s="77"/>
    </row>
    <row r="22" spans="1:27" s="11" customFormat="1" ht="18" customHeight="1">
      <c r="A22" s="2">
        <v>1</v>
      </c>
      <c r="B22" s="38" t="s">
        <v>235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30"/>
      <c r="O22" s="104"/>
      <c r="P22" s="104"/>
      <c r="Q22" s="104"/>
      <c r="R22" s="104"/>
      <c r="S22" s="32"/>
      <c r="T22" s="32"/>
      <c r="U22" s="32"/>
      <c r="V22" s="73"/>
      <c r="W22" s="73"/>
      <c r="X22" s="73"/>
      <c r="Y22" s="73"/>
      <c r="Z22" s="73"/>
      <c r="AA22" s="73"/>
    </row>
    <row r="23" spans="1:27" ht="18.75" customHeight="1">
      <c r="A23" s="345" t="s">
        <v>287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70"/>
      <c r="P23" s="69"/>
      <c r="Q23" s="69"/>
      <c r="R23" s="197"/>
      <c r="S23" s="69"/>
      <c r="T23" s="69"/>
      <c r="U23" s="69"/>
      <c r="V23" s="77"/>
      <c r="W23" s="77"/>
      <c r="X23" s="77"/>
      <c r="Y23" s="77"/>
      <c r="Z23" s="77"/>
      <c r="AA23" s="77"/>
    </row>
    <row r="24" spans="1:27" s="11" customFormat="1" ht="18.75" customHeight="1">
      <c r="A24" s="2">
        <v>1</v>
      </c>
      <c r="B24" s="38" t="s">
        <v>235</v>
      </c>
      <c r="C24" s="13"/>
      <c r="D24" s="13"/>
      <c r="E24" s="13"/>
      <c r="F24" s="13"/>
      <c r="G24" s="13"/>
      <c r="H24" s="13"/>
      <c r="I24" s="2"/>
      <c r="J24" s="48"/>
      <c r="K24" s="2"/>
      <c r="L24" s="2"/>
      <c r="M24" s="68"/>
      <c r="N24" s="2"/>
      <c r="O24" s="34"/>
      <c r="P24" s="2"/>
      <c r="Q24" s="2"/>
      <c r="R24" s="32"/>
      <c r="S24" s="32"/>
      <c r="T24" s="32"/>
      <c r="U24" s="32"/>
      <c r="V24" s="73"/>
      <c r="W24" s="73"/>
      <c r="X24" s="73"/>
      <c r="Y24" s="73"/>
      <c r="Z24" s="73"/>
      <c r="AA24" s="73"/>
    </row>
    <row r="25" spans="1:27" ht="18.75" customHeight="1">
      <c r="A25" s="345" t="s">
        <v>294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70"/>
      <c r="P25" s="69"/>
      <c r="Q25" s="69"/>
      <c r="R25" s="197"/>
      <c r="S25" s="69"/>
      <c r="T25" s="69"/>
      <c r="U25" s="69"/>
      <c r="V25" s="77"/>
      <c r="W25" s="77"/>
      <c r="X25" s="77"/>
      <c r="Y25" s="77"/>
      <c r="Z25" s="77"/>
      <c r="AA25" s="77"/>
    </row>
    <row r="26" spans="1:27" s="11" customFormat="1" ht="18.75" customHeight="1">
      <c r="A26" s="2">
        <v>1</v>
      </c>
      <c r="B26" s="38" t="s">
        <v>235</v>
      </c>
      <c r="C26" s="13"/>
      <c r="D26" s="13"/>
      <c r="E26" s="13"/>
      <c r="F26" s="13"/>
      <c r="G26" s="13"/>
      <c r="H26" s="13"/>
      <c r="I26" s="2"/>
      <c r="J26" s="48"/>
      <c r="K26" s="2"/>
      <c r="L26" s="2"/>
      <c r="M26" s="68"/>
      <c r="N26" s="2"/>
      <c r="O26" s="34"/>
      <c r="P26" s="2"/>
      <c r="Q26" s="2"/>
      <c r="R26" s="32"/>
      <c r="S26" s="32"/>
      <c r="T26" s="32"/>
      <c r="U26" s="32"/>
      <c r="V26" s="73"/>
      <c r="W26" s="73"/>
      <c r="X26" s="73"/>
      <c r="Y26" s="73"/>
      <c r="Z26" s="73"/>
      <c r="AA26" s="73"/>
    </row>
    <row r="27" spans="1:27" ht="18.75" customHeight="1">
      <c r="A27" s="345" t="s">
        <v>302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70"/>
      <c r="P27" s="69"/>
      <c r="Q27" s="69"/>
      <c r="R27" s="197"/>
      <c r="S27" s="69"/>
      <c r="T27" s="69"/>
      <c r="U27" s="69"/>
      <c r="V27" s="77"/>
      <c r="W27" s="77"/>
      <c r="X27" s="77"/>
      <c r="Y27" s="77"/>
      <c r="Z27" s="77"/>
      <c r="AA27" s="77"/>
    </row>
    <row r="28" spans="1:27" s="11" customFormat="1" ht="18.75" customHeight="1">
      <c r="A28" s="2">
        <v>1</v>
      </c>
      <c r="B28" s="38" t="s">
        <v>235</v>
      </c>
      <c r="C28" s="13"/>
      <c r="D28" s="13"/>
      <c r="E28" s="13"/>
      <c r="F28" s="13"/>
      <c r="G28" s="13"/>
      <c r="H28" s="13"/>
      <c r="I28" s="2"/>
      <c r="J28" s="48"/>
      <c r="K28" s="2"/>
      <c r="L28" s="2"/>
      <c r="M28" s="68"/>
      <c r="N28" s="2"/>
      <c r="O28" s="34"/>
      <c r="P28" s="2"/>
      <c r="Q28" s="2"/>
      <c r="R28" s="32"/>
      <c r="S28" s="32"/>
      <c r="T28" s="32"/>
      <c r="U28" s="32"/>
      <c r="V28" s="73"/>
      <c r="W28" s="73"/>
      <c r="X28" s="73"/>
      <c r="Y28" s="73"/>
      <c r="Z28" s="73"/>
      <c r="AA28" s="73"/>
    </row>
    <row r="29" spans="1:27" ht="18.75" customHeight="1">
      <c r="A29" s="345" t="s">
        <v>319</v>
      </c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70"/>
      <c r="P29" s="69"/>
      <c r="Q29" s="69"/>
      <c r="R29" s="197"/>
      <c r="S29" s="69"/>
      <c r="T29" s="69"/>
      <c r="U29" s="69"/>
      <c r="V29" s="77"/>
      <c r="W29" s="77"/>
      <c r="X29" s="77"/>
      <c r="Y29" s="77"/>
      <c r="Z29" s="77"/>
      <c r="AA29" s="77"/>
    </row>
    <row r="30" spans="1:27" s="11" customFormat="1" ht="18.75" customHeight="1">
      <c r="A30" s="2">
        <v>1</v>
      </c>
      <c r="B30" s="38" t="s">
        <v>235</v>
      </c>
      <c r="C30" s="13"/>
      <c r="D30" s="13"/>
      <c r="E30" s="13"/>
      <c r="F30" s="13"/>
      <c r="G30" s="13"/>
      <c r="H30" s="13"/>
      <c r="I30" s="2"/>
      <c r="J30" s="48"/>
      <c r="K30" s="2"/>
      <c r="L30" s="2"/>
      <c r="M30" s="68"/>
      <c r="N30" s="2"/>
      <c r="O30" s="34"/>
      <c r="P30" s="2"/>
      <c r="Q30" s="2"/>
      <c r="R30" s="32"/>
      <c r="S30" s="32"/>
      <c r="T30" s="32"/>
      <c r="U30" s="32"/>
      <c r="V30" s="73"/>
      <c r="W30" s="73"/>
      <c r="X30" s="73"/>
      <c r="Y30" s="73"/>
      <c r="Z30" s="73"/>
      <c r="AA30" s="73"/>
    </row>
  </sheetData>
  <sheetProtection/>
  <mergeCells count="32">
    <mergeCell ref="A29:N29"/>
    <mergeCell ref="A19:N19"/>
    <mergeCell ref="A21:N21"/>
    <mergeCell ref="A23:N23"/>
    <mergeCell ref="J3:J5"/>
    <mergeCell ref="K3:K5"/>
    <mergeCell ref="A3:A5"/>
    <mergeCell ref="B3:B5"/>
    <mergeCell ref="C3:C5"/>
    <mergeCell ref="D3:D5"/>
    <mergeCell ref="O3:O5"/>
    <mergeCell ref="P3:P5"/>
    <mergeCell ref="Q3:Q5"/>
    <mergeCell ref="R3:R5"/>
    <mergeCell ref="A25:N25"/>
    <mergeCell ref="A27:N27"/>
    <mergeCell ref="E3:E5"/>
    <mergeCell ref="F3:F5"/>
    <mergeCell ref="A6:N6"/>
    <mergeCell ref="N3:N5"/>
    <mergeCell ref="K1:L1"/>
    <mergeCell ref="A2:L2"/>
    <mergeCell ref="I3:I5"/>
    <mergeCell ref="G3:H4"/>
    <mergeCell ref="L3:L5"/>
    <mergeCell ref="M3:M5"/>
    <mergeCell ref="S3:S5"/>
    <mergeCell ref="T3:T5"/>
    <mergeCell ref="U3:V4"/>
    <mergeCell ref="W3:X4"/>
    <mergeCell ref="Y3:Z4"/>
    <mergeCell ref="AA3:AA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SheetLayoutView="100" zoomScalePageLayoutView="0" workbookViewId="0" topLeftCell="A4">
      <selection activeCell="D11" sqref="D11"/>
    </sheetView>
  </sheetViews>
  <sheetFormatPr defaultColWidth="9.140625" defaultRowHeight="12.75"/>
  <cols>
    <col min="1" max="1" width="16.140625" style="288" customWidth="1"/>
    <col min="2" max="2" width="12.421875" style="288" customWidth="1"/>
    <col min="3" max="3" width="17.140625" style="289" customWidth="1"/>
    <col min="4" max="4" width="55.421875" style="287" customWidth="1"/>
    <col min="5" max="16384" width="9.140625" style="288" customWidth="1"/>
  </cols>
  <sheetData>
    <row r="1" spans="1:4" s="282" customFormat="1" ht="12.75">
      <c r="A1" s="278" t="s">
        <v>297</v>
      </c>
      <c r="B1" s="279"/>
      <c r="C1" s="280"/>
      <c r="D1" s="281"/>
    </row>
    <row r="2" spans="1:4" s="282" customFormat="1" ht="12.75">
      <c r="A2" s="278"/>
      <c r="B2" s="279"/>
      <c r="C2" s="280"/>
      <c r="D2" s="281"/>
    </row>
    <row r="3" spans="1:4" s="284" customFormat="1" ht="16.5" customHeight="1">
      <c r="A3" s="283" t="s">
        <v>420</v>
      </c>
      <c r="C3" s="285"/>
      <c r="D3" s="286"/>
    </row>
    <row r="4" spans="1:4" s="284" customFormat="1" ht="12.75">
      <c r="A4" s="373" t="s">
        <v>421</v>
      </c>
      <c r="B4" s="374"/>
      <c r="C4" s="374"/>
      <c r="D4" s="374"/>
    </row>
    <row r="5" spans="1:4" s="284" customFormat="1" ht="28.5" customHeight="1">
      <c r="A5" s="375" t="s">
        <v>422</v>
      </c>
      <c r="B5" s="376"/>
      <c r="C5" s="376"/>
      <c r="D5" s="376"/>
    </row>
    <row r="7" spans="1:4" ht="12.75">
      <c r="A7" s="377" t="s">
        <v>1</v>
      </c>
      <c r="B7" s="377"/>
      <c r="C7" s="377"/>
      <c r="D7" s="377"/>
    </row>
    <row r="8" spans="1:4" ht="38.25">
      <c r="A8" s="290" t="s">
        <v>2</v>
      </c>
      <c r="B8" s="290" t="s">
        <v>3</v>
      </c>
      <c r="C8" s="291" t="s">
        <v>4</v>
      </c>
      <c r="D8" s="292" t="s">
        <v>5</v>
      </c>
    </row>
    <row r="9" spans="1:4" ht="12.75">
      <c r="A9" s="378" t="s">
        <v>429</v>
      </c>
      <c r="B9" s="378"/>
      <c r="C9" s="378"/>
      <c r="D9" s="378"/>
    </row>
    <row r="10" spans="1:4" s="296" customFormat="1" ht="12.75">
      <c r="A10" s="293">
        <v>2009</v>
      </c>
      <c r="B10" s="293">
        <v>1</v>
      </c>
      <c r="C10" s="294">
        <v>347.62</v>
      </c>
      <c r="D10" s="295" t="s">
        <v>423</v>
      </c>
    </row>
    <row r="11" spans="1:4" s="296" customFormat="1" ht="25.5">
      <c r="A11" s="293">
        <v>2010</v>
      </c>
      <c r="B11" s="293">
        <v>2</v>
      </c>
      <c r="C11" s="294">
        <v>650</v>
      </c>
      <c r="D11" s="295" t="s">
        <v>465</v>
      </c>
    </row>
    <row r="12" spans="1:4" ht="12.75" customHeight="1">
      <c r="A12" s="379" t="s">
        <v>278</v>
      </c>
      <c r="B12" s="380"/>
      <c r="C12" s="380"/>
      <c r="D12" s="381"/>
    </row>
    <row r="13" spans="1:4" s="296" customFormat="1" ht="12.75">
      <c r="A13" s="297">
        <v>2009</v>
      </c>
      <c r="B13" s="297">
        <v>1</v>
      </c>
      <c r="C13" s="298">
        <v>3254</v>
      </c>
      <c r="D13" s="299" t="s">
        <v>424</v>
      </c>
    </row>
    <row r="14" spans="1:4" ht="12.75">
      <c r="A14" s="378" t="s">
        <v>317</v>
      </c>
      <c r="B14" s="378"/>
      <c r="C14" s="378"/>
      <c r="D14" s="378"/>
    </row>
    <row r="15" spans="1:4" s="296" customFormat="1" ht="12.75">
      <c r="A15" s="293">
        <v>2009</v>
      </c>
      <c r="B15" s="293">
        <v>1</v>
      </c>
      <c r="C15" s="294">
        <v>533.1</v>
      </c>
      <c r="D15" s="295" t="s">
        <v>425</v>
      </c>
    </row>
    <row r="16" spans="1:4" ht="12.75">
      <c r="A16" s="378" t="s">
        <v>430</v>
      </c>
      <c r="B16" s="378"/>
      <c r="C16" s="378"/>
      <c r="D16" s="378"/>
    </row>
    <row r="17" spans="1:4" s="296" customFormat="1" ht="12.75">
      <c r="A17" s="293" t="s">
        <v>431</v>
      </c>
      <c r="B17" s="293">
        <v>1</v>
      </c>
      <c r="C17" s="294">
        <v>172.06</v>
      </c>
      <c r="D17" s="295" t="s">
        <v>432</v>
      </c>
    </row>
    <row r="18" spans="1:4" s="296" customFormat="1" ht="12.75">
      <c r="A18" s="293" t="s">
        <v>433</v>
      </c>
      <c r="B18" s="293">
        <v>1</v>
      </c>
      <c r="C18" s="294">
        <v>1390.44</v>
      </c>
      <c r="D18" s="295" t="s">
        <v>434</v>
      </c>
    </row>
    <row r="19" spans="2:4" s="284" customFormat="1" ht="12.75">
      <c r="B19" s="309" t="s">
        <v>426</v>
      </c>
      <c r="C19" s="310">
        <f>C10+C13+C15+C17+C18+C11</f>
        <v>6347.220000000001</v>
      </c>
      <c r="D19" s="286"/>
    </row>
    <row r="21" spans="2:4" ht="12.75" customHeight="1">
      <c r="B21" s="379" t="s">
        <v>435</v>
      </c>
      <c r="C21" s="380"/>
      <c r="D21" s="381"/>
    </row>
    <row r="22" spans="2:4" s="296" customFormat="1" ht="12.75">
      <c r="B22" s="293" t="s">
        <v>431</v>
      </c>
      <c r="C22" s="294">
        <v>3200</v>
      </c>
      <c r="D22" s="295" t="s">
        <v>436</v>
      </c>
    </row>
    <row r="23" spans="2:4" s="296" customFormat="1" ht="12.75">
      <c r="B23" s="293" t="s">
        <v>433</v>
      </c>
      <c r="C23" s="294">
        <v>5016</v>
      </c>
      <c r="D23" s="295" t="s">
        <v>436</v>
      </c>
    </row>
    <row r="24" spans="2:4" s="284" customFormat="1" ht="12.75">
      <c r="B24" s="309" t="s">
        <v>426</v>
      </c>
      <c r="C24" s="310">
        <f>C16+C18+C20+C22+C23</f>
        <v>9606.44</v>
      </c>
      <c r="D24" s="286"/>
    </row>
    <row r="25" spans="2:4" s="284" customFormat="1" ht="12.75">
      <c r="B25" s="311"/>
      <c r="C25" s="312"/>
      <c r="D25" s="286"/>
    </row>
    <row r="26" spans="1:4" ht="12.75">
      <c r="A26" s="382" t="s">
        <v>427</v>
      </c>
      <c r="B26" s="383"/>
      <c r="C26" s="383"/>
      <c r="D26" s="384"/>
    </row>
    <row r="27" spans="1:4" ht="12.75" customHeight="1">
      <c r="A27" s="378" t="s">
        <v>94</v>
      </c>
      <c r="B27" s="378"/>
      <c r="C27" s="378"/>
      <c r="D27" s="378"/>
    </row>
    <row r="28" spans="1:4" s="305" customFormat="1" ht="12.75">
      <c r="A28" s="290" t="s">
        <v>428</v>
      </c>
      <c r="B28" s="290"/>
      <c r="C28" s="291"/>
      <c r="D28" s="292"/>
    </row>
    <row r="29" spans="1:4" ht="12.75" customHeight="1">
      <c r="A29" s="378" t="s">
        <v>245</v>
      </c>
      <c r="B29" s="378"/>
      <c r="C29" s="378"/>
      <c r="D29" s="378"/>
    </row>
    <row r="30" spans="1:4" ht="12.75">
      <c r="A30" s="290" t="s">
        <v>428</v>
      </c>
      <c r="B30" s="300"/>
      <c r="C30" s="301"/>
      <c r="D30" s="302"/>
    </row>
    <row r="31" spans="1:4" ht="12.75" customHeight="1">
      <c r="A31" s="379" t="s">
        <v>257</v>
      </c>
      <c r="B31" s="380"/>
      <c r="C31" s="380"/>
      <c r="D31" s="381"/>
    </row>
    <row r="32" spans="1:4" ht="12.75">
      <c r="A32" s="290" t="s">
        <v>428</v>
      </c>
      <c r="B32" s="300"/>
      <c r="C32" s="301"/>
      <c r="D32" s="302"/>
    </row>
    <row r="33" spans="1:4" ht="12.75" customHeight="1">
      <c r="A33" s="378" t="s">
        <v>287</v>
      </c>
      <c r="B33" s="378"/>
      <c r="C33" s="378"/>
      <c r="D33" s="378"/>
    </row>
    <row r="34" spans="1:4" ht="12.75">
      <c r="A34" s="290" t="s">
        <v>428</v>
      </c>
      <c r="B34" s="300"/>
      <c r="C34" s="301"/>
      <c r="D34" s="302"/>
    </row>
    <row r="35" spans="1:4" ht="12.75" customHeight="1">
      <c r="A35" s="379" t="s">
        <v>293</v>
      </c>
      <c r="B35" s="380"/>
      <c r="C35" s="380"/>
      <c r="D35" s="381"/>
    </row>
    <row r="36" spans="1:4" ht="12.75">
      <c r="A36" s="290" t="s">
        <v>428</v>
      </c>
      <c r="B36" s="300"/>
      <c r="C36" s="301"/>
      <c r="D36" s="302"/>
    </row>
    <row r="37" spans="1:4" ht="12.75" customHeight="1">
      <c r="A37" s="378" t="s">
        <v>302</v>
      </c>
      <c r="B37" s="378"/>
      <c r="C37" s="378"/>
      <c r="D37" s="378"/>
    </row>
    <row r="38" spans="1:4" ht="12.75">
      <c r="A38" s="290" t="s">
        <v>428</v>
      </c>
      <c r="B38" s="300"/>
      <c r="C38" s="301"/>
      <c r="D38" s="302"/>
    </row>
    <row r="39" spans="1:4" ht="12.75" customHeight="1">
      <c r="A39" s="378" t="s">
        <v>319</v>
      </c>
      <c r="B39" s="378"/>
      <c r="C39" s="378"/>
      <c r="D39" s="378"/>
    </row>
    <row r="40" spans="1:4" ht="12.75">
      <c r="A40" s="290" t="s">
        <v>428</v>
      </c>
      <c r="B40" s="306"/>
      <c r="C40" s="307"/>
      <c r="D40" s="308"/>
    </row>
    <row r="42" spans="2:3" ht="12.75">
      <c r="B42" s="303" t="s">
        <v>426</v>
      </c>
      <c r="C42" s="304">
        <v>0</v>
      </c>
    </row>
  </sheetData>
  <sheetProtection/>
  <mergeCells count="16">
    <mergeCell ref="A33:D33"/>
    <mergeCell ref="A35:D35"/>
    <mergeCell ref="A37:D37"/>
    <mergeCell ref="A39:D39"/>
    <mergeCell ref="A16:D16"/>
    <mergeCell ref="B21:D21"/>
    <mergeCell ref="A26:D26"/>
    <mergeCell ref="A27:D27"/>
    <mergeCell ref="A29:D29"/>
    <mergeCell ref="A31:D31"/>
    <mergeCell ref="A4:D4"/>
    <mergeCell ref="A5:D5"/>
    <mergeCell ref="A7:D7"/>
    <mergeCell ref="A9:D9"/>
    <mergeCell ref="A12:D12"/>
    <mergeCell ref="A14:D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="60" zoomScalePageLayoutView="0" workbookViewId="0" topLeftCell="A1">
      <selection activeCell="D13" sqref="D13"/>
    </sheetView>
  </sheetViews>
  <sheetFormatPr defaultColWidth="9.140625" defaultRowHeight="12.75"/>
  <cols>
    <col min="1" max="1" width="5.8515625" style="63" customWidth="1"/>
    <col min="2" max="2" width="42.421875" style="0" customWidth="1"/>
    <col min="3" max="4" width="20.140625" style="52" customWidth="1"/>
  </cols>
  <sheetData>
    <row r="1" spans="2:4" ht="16.5">
      <c r="B1" s="8" t="s">
        <v>54</v>
      </c>
      <c r="D1" s="53"/>
    </row>
    <row r="2" ht="16.5">
      <c r="B2" s="8"/>
    </row>
    <row r="3" spans="2:4" ht="12.75" customHeight="1">
      <c r="B3" s="385" t="s">
        <v>81</v>
      </c>
      <c r="C3" s="385"/>
      <c r="D3" s="385"/>
    </row>
    <row r="4" spans="1:4" ht="25.5">
      <c r="A4" s="9" t="s">
        <v>29</v>
      </c>
      <c r="B4" s="9" t="s">
        <v>26</v>
      </c>
      <c r="C4" s="54" t="s">
        <v>44</v>
      </c>
      <c r="D4" s="54" t="s">
        <v>25</v>
      </c>
    </row>
    <row r="5" spans="1:4" ht="26.25" customHeight="1">
      <c r="A5" s="61">
        <v>1</v>
      </c>
      <c r="B5" s="98" t="s">
        <v>159</v>
      </c>
      <c r="C5" s="127">
        <f>2990549.76+13086.6+5270.09</f>
        <v>3008906.4499999997</v>
      </c>
      <c r="D5" s="36"/>
    </row>
    <row r="6" spans="1:4" s="6" customFormat="1" ht="26.25" customHeight="1">
      <c r="A6" s="62">
        <v>2</v>
      </c>
      <c r="B6" s="1" t="s">
        <v>238</v>
      </c>
      <c r="C6" s="127">
        <f>158229.02+5942</f>
        <v>164171.02</v>
      </c>
      <c r="D6" s="36">
        <v>21945.87</v>
      </c>
    </row>
    <row r="7" spans="1:4" s="6" customFormat="1" ht="26.25" customHeight="1">
      <c r="A7" s="61">
        <v>3</v>
      </c>
      <c r="B7" s="98" t="s">
        <v>278</v>
      </c>
      <c r="C7" s="136">
        <f>111511.27+13994.52+3540</f>
        <v>129045.79000000001</v>
      </c>
      <c r="D7" s="36">
        <v>13994.52</v>
      </c>
    </row>
    <row r="8" spans="1:4" s="6" customFormat="1" ht="26.25" customHeight="1">
      <c r="A8" s="62">
        <v>4</v>
      </c>
      <c r="B8" s="58" t="s">
        <v>286</v>
      </c>
      <c r="C8" s="136">
        <f>6361+1572+1534+11222</f>
        <v>20689</v>
      </c>
      <c r="D8" s="55"/>
    </row>
    <row r="9" spans="1:4" s="6" customFormat="1" ht="26.25" customHeight="1">
      <c r="A9" s="61">
        <v>5</v>
      </c>
      <c r="B9" s="16" t="s">
        <v>292</v>
      </c>
      <c r="C9" s="136">
        <f>138999.12+499+6190+1099</f>
        <v>146787.12</v>
      </c>
      <c r="D9" s="59"/>
    </row>
    <row r="10" spans="1:4" s="6" customFormat="1" ht="26.25" customHeight="1">
      <c r="A10" s="62">
        <v>6</v>
      </c>
      <c r="B10" s="1" t="s">
        <v>304</v>
      </c>
      <c r="C10" s="137">
        <v>145000</v>
      </c>
      <c r="D10" s="60">
        <v>115000</v>
      </c>
    </row>
    <row r="11" spans="1:4" s="6" customFormat="1" ht="26.25" customHeight="1">
      <c r="A11" s="61">
        <v>7</v>
      </c>
      <c r="B11" s="31" t="s">
        <v>317</v>
      </c>
      <c r="C11" s="162">
        <f>64398.29+13202.97+671+2650</f>
        <v>80922.26</v>
      </c>
      <c r="D11" s="36">
        <v>13202.97</v>
      </c>
    </row>
    <row r="12" spans="1:4" ht="18" customHeight="1">
      <c r="A12" s="61"/>
      <c r="B12" s="17" t="s">
        <v>27</v>
      </c>
      <c r="C12" s="128">
        <f>SUM(C5:C11)</f>
        <v>3695521.6399999997</v>
      </c>
      <c r="D12" s="56">
        <f>SUM(D5:D11)</f>
        <v>164143.36000000002</v>
      </c>
    </row>
    <row r="13" spans="2:4" ht="12.75">
      <c r="B13" s="6"/>
      <c r="C13" s="57"/>
      <c r="D13" s="57"/>
    </row>
    <row r="14" spans="2:4" ht="12.75">
      <c r="B14" s="6"/>
      <c r="C14" s="57"/>
      <c r="D14" s="57"/>
    </row>
    <row r="15" spans="2:4" ht="12.75">
      <c r="B15" s="6"/>
      <c r="C15" s="57"/>
      <c r="D15" s="57"/>
    </row>
    <row r="16" spans="2:4" ht="12.75">
      <c r="B16" s="6"/>
      <c r="C16" s="57"/>
      <c r="D16" s="57"/>
    </row>
    <row r="17" spans="2:4" ht="12.75">
      <c r="B17" s="6"/>
      <c r="C17" s="57"/>
      <c r="D17" s="57"/>
    </row>
    <row r="18" spans="2:4" ht="12.75">
      <c r="B18" s="6"/>
      <c r="C18" s="57"/>
      <c r="D18" s="57"/>
    </row>
    <row r="19" spans="2:4" ht="12.75">
      <c r="B19" s="6"/>
      <c r="C19" s="57"/>
      <c r="D19" s="57"/>
    </row>
    <row r="20" spans="2:4" ht="12.75">
      <c r="B20" s="6"/>
      <c r="C20" s="57"/>
      <c r="D20" s="57"/>
    </row>
    <row r="21" spans="2:4" ht="12.75">
      <c r="B21" s="6"/>
      <c r="C21" s="57"/>
      <c r="D21" s="57"/>
    </row>
    <row r="22" spans="2:4" ht="12.75">
      <c r="B22" s="6"/>
      <c r="C22" s="57"/>
      <c r="D22" s="57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60" workbookViewId="0" topLeftCell="A7">
      <selection activeCell="G30" sqref="G30"/>
    </sheetView>
  </sheetViews>
  <sheetFormatPr defaultColWidth="9.140625" defaultRowHeight="12.75"/>
  <cols>
    <col min="1" max="1" width="5.00390625" style="10" customWidth="1"/>
    <col min="2" max="2" width="33.140625" style="10" customWidth="1"/>
    <col min="3" max="3" width="15.8515625" style="10" customWidth="1"/>
    <col min="4" max="4" width="16.421875" style="10" customWidth="1"/>
    <col min="5" max="5" width="9.28125" style="10" customWidth="1"/>
    <col min="6" max="6" width="12.00390625" style="10" customWidth="1"/>
    <col min="7" max="7" width="19.00390625" style="10" customWidth="1"/>
    <col min="8" max="8" width="19.8515625" style="10" customWidth="1"/>
    <col min="9" max="9" width="12.421875" style="10" customWidth="1"/>
    <col min="10" max="10" width="12.28125" style="10" customWidth="1"/>
    <col min="11" max="11" width="12.57421875" style="10" customWidth="1"/>
    <col min="12" max="16384" width="9.140625" style="182" customWidth="1"/>
  </cols>
  <sheetData>
    <row r="1" spans="2:9" ht="12.75">
      <c r="B1" s="23" t="s">
        <v>89</v>
      </c>
      <c r="I1" s="23"/>
    </row>
    <row r="2" spans="1:10" ht="102">
      <c r="A2" s="78" t="s">
        <v>9</v>
      </c>
      <c r="B2" s="79" t="s">
        <v>46</v>
      </c>
      <c r="C2" s="80" t="s">
        <v>47</v>
      </c>
      <c r="D2" s="80" t="s">
        <v>48</v>
      </c>
      <c r="E2" s="80" t="s">
        <v>38</v>
      </c>
      <c r="F2" s="80" t="s">
        <v>49</v>
      </c>
      <c r="G2" s="80" t="s">
        <v>50</v>
      </c>
      <c r="H2" s="80" t="s">
        <v>51</v>
      </c>
      <c r="I2" s="80" t="s">
        <v>52</v>
      </c>
      <c r="J2" s="80" t="s">
        <v>53</v>
      </c>
    </row>
    <row r="3" spans="1:10" ht="12.75">
      <c r="A3" s="386" t="s">
        <v>93</v>
      </c>
      <c r="B3" s="387"/>
      <c r="C3" s="387"/>
      <c r="D3" s="388"/>
      <c r="E3" s="92"/>
      <c r="F3" s="93"/>
      <c r="G3" s="93"/>
      <c r="H3" s="93"/>
      <c r="I3" s="93"/>
      <c r="J3" s="93"/>
    </row>
    <row r="4" spans="1:10" ht="12.75">
      <c r="A4" s="95">
        <v>1</v>
      </c>
      <c r="B4" s="38" t="s">
        <v>414</v>
      </c>
      <c r="C4" s="82"/>
      <c r="D4" s="82"/>
      <c r="E4" s="83"/>
      <c r="F4" s="83"/>
      <c r="G4" s="83"/>
      <c r="H4" s="83"/>
      <c r="I4" s="83"/>
      <c r="J4" s="83"/>
    </row>
    <row r="5" spans="1:10" ht="12.75">
      <c r="A5" s="386" t="s">
        <v>237</v>
      </c>
      <c r="B5" s="387"/>
      <c r="C5" s="387"/>
      <c r="D5" s="388"/>
      <c r="E5" s="94"/>
      <c r="F5" s="94"/>
      <c r="G5" s="94"/>
      <c r="H5" s="94"/>
      <c r="I5" s="94"/>
      <c r="J5" s="94"/>
    </row>
    <row r="6" spans="1:10" ht="12.75">
      <c r="A6" s="81">
        <v>1</v>
      </c>
      <c r="B6" s="38" t="s">
        <v>414</v>
      </c>
      <c r="C6" s="89"/>
      <c r="D6" s="89"/>
      <c r="E6" s="83"/>
      <c r="F6" s="83"/>
      <c r="G6" s="83"/>
      <c r="H6" s="83"/>
      <c r="I6" s="83"/>
      <c r="J6" s="83"/>
    </row>
    <row r="7" spans="1:10" ht="12.75">
      <c r="A7" s="392" t="s">
        <v>285</v>
      </c>
      <c r="B7" s="393"/>
      <c r="C7" s="393"/>
      <c r="D7" s="393"/>
      <c r="E7" s="393"/>
      <c r="F7" s="393"/>
      <c r="G7" s="393"/>
      <c r="H7" s="393"/>
      <c r="I7" s="393"/>
      <c r="J7" s="394"/>
    </row>
    <row r="8" spans="1:10" ht="12.75">
      <c r="A8" s="96">
        <v>3</v>
      </c>
      <c r="B8" s="38" t="s">
        <v>414</v>
      </c>
      <c r="C8" s="91"/>
      <c r="D8" s="90"/>
      <c r="E8" s="83"/>
      <c r="F8" s="83"/>
      <c r="G8" s="83"/>
      <c r="H8" s="83"/>
      <c r="I8" s="83"/>
      <c r="J8" s="83"/>
    </row>
    <row r="9" spans="1:10" ht="12.75">
      <c r="A9" s="392" t="s">
        <v>288</v>
      </c>
      <c r="B9" s="395"/>
      <c r="C9" s="395"/>
      <c r="D9" s="395"/>
      <c r="E9" s="395"/>
      <c r="F9" s="395"/>
      <c r="G9" s="395"/>
      <c r="H9" s="395"/>
      <c r="I9" s="395"/>
      <c r="J9" s="396"/>
    </row>
    <row r="10" spans="1:11" s="183" customFormat="1" ht="12.75">
      <c r="A10" s="133"/>
      <c r="B10" s="38" t="s">
        <v>414</v>
      </c>
      <c r="C10" s="134"/>
      <c r="D10" s="134"/>
      <c r="E10" s="134"/>
      <c r="F10" s="134"/>
      <c r="G10" s="134"/>
      <c r="H10" s="134"/>
      <c r="I10" s="134"/>
      <c r="J10" s="134"/>
      <c r="K10" s="181"/>
    </row>
    <row r="11" spans="1:11" s="183" customFormat="1" ht="12.75">
      <c r="A11" s="397" t="s">
        <v>294</v>
      </c>
      <c r="B11" s="398"/>
      <c r="C11" s="398"/>
      <c r="D11" s="398"/>
      <c r="E11" s="398"/>
      <c r="F11" s="398"/>
      <c r="G11" s="398"/>
      <c r="H11" s="398"/>
      <c r="I11" s="399"/>
      <c r="J11" s="132"/>
      <c r="K11" s="181"/>
    </row>
    <row r="12" spans="1:11" s="183" customFormat="1" ht="12.75">
      <c r="A12" s="133"/>
      <c r="B12" s="38" t="s">
        <v>414</v>
      </c>
      <c r="C12" s="134"/>
      <c r="D12" s="134"/>
      <c r="E12" s="134"/>
      <c r="F12" s="134"/>
      <c r="G12" s="134"/>
      <c r="H12" s="134"/>
      <c r="I12" s="134"/>
      <c r="J12" s="134"/>
      <c r="K12" s="181"/>
    </row>
    <row r="13" spans="1:11" s="183" customFormat="1" ht="12.75">
      <c r="A13" s="397" t="s">
        <v>302</v>
      </c>
      <c r="B13" s="398"/>
      <c r="C13" s="398"/>
      <c r="D13" s="398"/>
      <c r="E13" s="398"/>
      <c r="F13" s="398"/>
      <c r="G13" s="398"/>
      <c r="H13" s="398"/>
      <c r="I13" s="398"/>
      <c r="J13" s="399"/>
      <c r="K13" s="181"/>
    </row>
    <row r="14" spans="1:11" s="183" customFormat="1" ht="12.75">
      <c r="A14" s="133"/>
      <c r="B14" s="38" t="s">
        <v>414</v>
      </c>
      <c r="C14" s="134"/>
      <c r="D14" s="134"/>
      <c r="E14" s="134"/>
      <c r="F14" s="134"/>
      <c r="G14" s="134"/>
      <c r="H14" s="134"/>
      <c r="I14" s="134"/>
      <c r="J14" s="134"/>
      <c r="K14" s="181"/>
    </row>
    <row r="15" spans="1:11" s="183" customFormat="1" ht="12.75">
      <c r="A15" s="397" t="s">
        <v>318</v>
      </c>
      <c r="B15" s="398"/>
      <c r="C15" s="398"/>
      <c r="D15" s="398"/>
      <c r="E15" s="398"/>
      <c r="F15" s="398"/>
      <c r="G15" s="398"/>
      <c r="H15" s="398"/>
      <c r="I15" s="398"/>
      <c r="J15" s="399"/>
      <c r="K15" s="181"/>
    </row>
    <row r="16" spans="1:11" s="183" customFormat="1" ht="22.5" customHeight="1">
      <c r="A16" s="134">
        <v>1</v>
      </c>
      <c r="B16" s="166" t="s">
        <v>345</v>
      </c>
      <c r="C16" s="163"/>
      <c r="D16" s="164" t="s">
        <v>448</v>
      </c>
      <c r="E16" s="167">
        <v>2008</v>
      </c>
      <c r="F16" s="165"/>
      <c r="G16" s="168">
        <v>6780.15</v>
      </c>
      <c r="H16" s="134"/>
      <c r="I16" s="134"/>
      <c r="J16" s="134"/>
      <c r="K16" s="181"/>
    </row>
    <row r="17" spans="1:11" s="183" customFormat="1" ht="13.5" customHeight="1">
      <c r="A17" s="134">
        <v>2</v>
      </c>
      <c r="B17" s="166" t="s">
        <v>346</v>
      </c>
      <c r="C17" s="82"/>
      <c r="D17" s="82" t="s">
        <v>449</v>
      </c>
      <c r="E17" s="167">
        <v>2009</v>
      </c>
      <c r="F17" s="83"/>
      <c r="G17" s="168">
        <v>308.75</v>
      </c>
      <c r="H17" s="134"/>
      <c r="I17" s="134"/>
      <c r="J17" s="134"/>
      <c r="K17" s="181"/>
    </row>
    <row r="18" spans="1:11" s="183" customFormat="1" ht="12.75">
      <c r="A18" s="134">
        <v>3</v>
      </c>
      <c r="B18" s="166" t="s">
        <v>347</v>
      </c>
      <c r="C18" s="84"/>
      <c r="D18" s="85" t="s">
        <v>450</v>
      </c>
      <c r="E18" s="167">
        <v>2009</v>
      </c>
      <c r="F18" s="86"/>
      <c r="G18" s="168">
        <v>417.05</v>
      </c>
      <c r="H18" s="134"/>
      <c r="I18" s="134"/>
      <c r="J18" s="134"/>
      <c r="K18" s="181"/>
    </row>
    <row r="19" spans="1:11" s="183" customFormat="1" ht="12.75">
      <c r="A19" s="134">
        <v>4</v>
      </c>
      <c r="B19" s="166" t="s">
        <v>348</v>
      </c>
      <c r="C19" s="87"/>
      <c r="D19" s="85" t="s">
        <v>451</v>
      </c>
      <c r="E19" s="167">
        <v>2009</v>
      </c>
      <c r="F19" s="83"/>
      <c r="G19" s="168">
        <v>445.55</v>
      </c>
      <c r="H19" s="134"/>
      <c r="I19" s="134"/>
      <c r="J19" s="134"/>
      <c r="K19" s="181"/>
    </row>
    <row r="20" spans="1:11" s="183" customFormat="1" ht="12.75">
      <c r="A20" s="134">
        <v>5</v>
      </c>
      <c r="B20" s="166" t="s">
        <v>349</v>
      </c>
      <c r="C20" s="88"/>
      <c r="D20" s="314" t="s">
        <v>455</v>
      </c>
      <c r="E20" s="167">
        <v>2009</v>
      </c>
      <c r="F20" s="86"/>
      <c r="G20" s="168">
        <v>3499</v>
      </c>
      <c r="H20" s="134"/>
      <c r="I20" s="134"/>
      <c r="J20" s="134"/>
      <c r="K20" s="181"/>
    </row>
    <row r="21" spans="1:11" s="183" customFormat="1" ht="12.75">
      <c r="A21" s="134">
        <v>6</v>
      </c>
      <c r="B21" s="166" t="s">
        <v>350</v>
      </c>
      <c r="C21" s="87"/>
      <c r="D21" s="88" t="s">
        <v>452</v>
      </c>
      <c r="E21" s="167">
        <v>2009</v>
      </c>
      <c r="F21" s="83"/>
      <c r="G21" s="168">
        <v>1399</v>
      </c>
      <c r="H21" s="134"/>
      <c r="I21" s="134"/>
      <c r="J21" s="134"/>
      <c r="K21" s="181"/>
    </row>
    <row r="22" spans="1:11" s="183" customFormat="1" ht="12.75">
      <c r="A22" s="134">
        <v>7</v>
      </c>
      <c r="B22" s="166" t="s">
        <v>351</v>
      </c>
      <c r="C22" s="89"/>
      <c r="D22" s="87" t="s">
        <v>453</v>
      </c>
      <c r="E22" s="167">
        <v>2009</v>
      </c>
      <c r="F22" s="86"/>
      <c r="G22" s="168">
        <v>1078.99</v>
      </c>
      <c r="H22" s="134"/>
      <c r="I22" s="134"/>
      <c r="J22" s="134"/>
      <c r="K22" s="181"/>
    </row>
    <row r="23" spans="1:11" s="183" customFormat="1" ht="12.75">
      <c r="A23" s="134">
        <v>8</v>
      </c>
      <c r="B23" s="166" t="s">
        <v>352</v>
      </c>
      <c r="C23" s="89"/>
      <c r="D23" s="89" t="s">
        <v>454</v>
      </c>
      <c r="E23" s="167">
        <v>2009</v>
      </c>
      <c r="F23" s="83"/>
      <c r="G23" s="168">
        <v>849</v>
      </c>
      <c r="H23" s="134"/>
      <c r="I23" s="134"/>
      <c r="J23" s="134"/>
      <c r="K23" s="181"/>
    </row>
    <row r="24" spans="1:11" s="183" customFormat="1" ht="12.75">
      <c r="A24" s="323">
        <v>9</v>
      </c>
      <c r="B24" s="166" t="s">
        <v>353</v>
      </c>
      <c r="C24" s="91"/>
      <c r="D24" s="324" t="s">
        <v>456</v>
      </c>
      <c r="E24" s="167">
        <v>2010</v>
      </c>
      <c r="F24" s="325"/>
      <c r="G24" s="168">
        <v>6832</v>
      </c>
      <c r="H24" s="134"/>
      <c r="I24" s="134"/>
      <c r="J24" s="134"/>
      <c r="K24" s="181"/>
    </row>
    <row r="25" spans="1:11" s="183" customFormat="1" ht="12.75">
      <c r="A25" s="134">
        <v>10</v>
      </c>
      <c r="B25" s="2" t="s">
        <v>457</v>
      </c>
      <c r="C25" s="326"/>
      <c r="D25" s="90" t="s">
        <v>458</v>
      </c>
      <c r="E25" s="327">
        <v>1990</v>
      </c>
      <c r="F25" s="83"/>
      <c r="G25" s="136">
        <v>533</v>
      </c>
      <c r="H25" s="134"/>
      <c r="I25" s="134"/>
      <c r="J25" s="134"/>
      <c r="K25" s="181"/>
    </row>
    <row r="26" spans="1:11" s="183" customFormat="1" ht="12.75">
      <c r="A26" s="134">
        <v>11</v>
      </c>
      <c r="B26" s="2" t="s">
        <v>459</v>
      </c>
      <c r="C26" s="326"/>
      <c r="D26" s="90" t="s">
        <v>452</v>
      </c>
      <c r="E26" s="327">
        <v>2000</v>
      </c>
      <c r="F26" s="83"/>
      <c r="G26" s="136">
        <v>465</v>
      </c>
      <c r="H26" s="134"/>
      <c r="I26" s="134"/>
      <c r="J26" s="134"/>
      <c r="K26" s="181"/>
    </row>
    <row r="27" spans="1:11" s="183" customFormat="1" ht="12.75">
      <c r="A27" s="134">
        <v>12</v>
      </c>
      <c r="B27" s="2" t="s">
        <v>460</v>
      </c>
      <c r="C27" s="326"/>
      <c r="D27" s="90" t="s">
        <v>461</v>
      </c>
      <c r="E27" s="327">
        <v>1999</v>
      </c>
      <c r="F27" s="83"/>
      <c r="G27" s="136">
        <v>300</v>
      </c>
      <c r="H27" s="134"/>
      <c r="I27" s="134"/>
      <c r="J27" s="134"/>
      <c r="K27" s="181"/>
    </row>
    <row r="28" spans="1:11" s="183" customFormat="1" ht="12.75">
      <c r="A28" s="134">
        <v>13</v>
      </c>
      <c r="B28" s="134" t="s">
        <v>462</v>
      </c>
      <c r="C28" s="134"/>
      <c r="D28" s="328" t="s">
        <v>463</v>
      </c>
      <c r="E28" s="329">
        <v>1995</v>
      </c>
      <c r="F28" s="134"/>
      <c r="G28" s="169">
        <v>2000</v>
      </c>
      <c r="H28" s="134"/>
      <c r="I28" s="134"/>
      <c r="J28" s="134"/>
      <c r="K28" s="181"/>
    </row>
    <row r="29" spans="1:10" ht="12.75">
      <c r="A29" s="389" t="s">
        <v>0</v>
      </c>
      <c r="B29" s="390"/>
      <c r="C29" s="390"/>
      <c r="D29" s="390"/>
      <c r="E29" s="390"/>
      <c r="F29" s="391"/>
      <c r="G29" s="131">
        <f>SUM(G16:G28)</f>
        <v>24907.489999999998</v>
      </c>
      <c r="H29" s="131"/>
      <c r="I29" s="131"/>
      <c r="J29" s="131"/>
    </row>
    <row r="31" spans="2:5" ht="12.75">
      <c r="B31" s="180"/>
      <c r="C31" s="180"/>
      <c r="D31" s="180"/>
      <c r="E31" s="180"/>
    </row>
    <row r="32" spans="2:5" ht="12.75">
      <c r="B32" s="170"/>
      <c r="C32" s="180"/>
      <c r="D32" s="180"/>
      <c r="E32" s="180"/>
    </row>
    <row r="33" spans="2:5" ht="12.75">
      <c r="B33" s="170"/>
      <c r="C33" s="180"/>
      <c r="D33" s="180"/>
      <c r="E33" s="180"/>
    </row>
    <row r="34" spans="2:5" ht="12.75">
      <c r="B34" s="180"/>
      <c r="C34" s="180"/>
      <c r="D34" s="180"/>
      <c r="E34" s="180"/>
    </row>
  </sheetData>
  <sheetProtection/>
  <mergeCells count="8">
    <mergeCell ref="A3:D3"/>
    <mergeCell ref="A5:D5"/>
    <mergeCell ref="A29:F29"/>
    <mergeCell ref="A7:J7"/>
    <mergeCell ref="A9:J9"/>
    <mergeCell ref="A11:I11"/>
    <mergeCell ref="A13:J13"/>
    <mergeCell ref="A15:J15"/>
  </mergeCells>
  <printOptions/>
  <pageMargins left="0.7" right="0.7" top="0.75" bottom="0.75" header="0.3" footer="0.3"/>
  <pageSetup horizontalDpi="600" verticalDpi="600" orientation="portrait" paperSize="9" scale="57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60" zoomScalePageLayoutView="0" workbookViewId="0" topLeftCell="A4">
      <selection activeCell="F29" sqref="F29"/>
    </sheetView>
  </sheetViews>
  <sheetFormatPr defaultColWidth="9.140625" defaultRowHeight="12.75"/>
  <cols>
    <col min="2" max="2" width="26.140625" style="0" customWidth="1"/>
    <col min="3" max="3" width="19.28125" style="0" customWidth="1"/>
    <col min="6" max="6" width="25.28125" style="0" customWidth="1"/>
  </cols>
  <sheetData>
    <row r="1" spans="1:6" ht="13.5" thickBot="1">
      <c r="A1" s="121" t="s">
        <v>211</v>
      </c>
      <c r="B1" s="122"/>
      <c r="C1" s="123">
        <v>21</v>
      </c>
      <c r="D1" s="123"/>
      <c r="E1" s="117"/>
      <c r="F1" s="116"/>
    </row>
    <row r="2" spans="1:6" ht="12.75">
      <c r="A2" s="106"/>
      <c r="B2" s="106"/>
      <c r="C2" s="107"/>
      <c r="D2" s="107"/>
      <c r="E2" s="107"/>
      <c r="F2" s="107"/>
    </row>
    <row r="3" spans="1:6" ht="13.5" thickBot="1">
      <c r="A3" s="106"/>
      <c r="B3" s="106"/>
      <c r="C3" s="107"/>
      <c r="D3" s="107"/>
      <c r="E3" s="107"/>
      <c r="F3" s="107"/>
    </row>
    <row r="4" spans="1:6" ht="13.5" thickBot="1">
      <c r="A4" s="118" t="s">
        <v>212</v>
      </c>
      <c r="B4" s="120"/>
      <c r="C4" s="117"/>
      <c r="D4" s="117"/>
      <c r="E4" s="117"/>
      <c r="F4" s="124"/>
    </row>
    <row r="5" spans="1:6" ht="13.5" thickBot="1">
      <c r="A5" s="106"/>
      <c r="B5" s="106"/>
      <c r="C5" s="107"/>
      <c r="D5" s="107"/>
      <c r="E5" s="107"/>
      <c r="F5" s="107"/>
    </row>
    <row r="6" spans="1:6" ht="13.5" thickBot="1">
      <c r="A6" s="108" t="s">
        <v>9</v>
      </c>
      <c r="B6" s="109" t="s">
        <v>213</v>
      </c>
      <c r="C6" s="110" t="s">
        <v>214</v>
      </c>
      <c r="D6" s="107"/>
      <c r="E6" s="107"/>
      <c r="F6" s="107"/>
    </row>
    <row r="7" spans="1:6" ht="12.75">
      <c r="A7" s="111" t="s">
        <v>215</v>
      </c>
      <c r="B7" s="111" t="s">
        <v>216</v>
      </c>
      <c r="C7" s="111">
        <v>101</v>
      </c>
      <c r="D7" s="107"/>
      <c r="E7" s="107"/>
      <c r="F7" s="107"/>
    </row>
    <row r="8" spans="1:6" ht="12.75">
      <c r="A8" s="112" t="s">
        <v>217</v>
      </c>
      <c r="B8" s="112" t="s">
        <v>218</v>
      </c>
      <c r="C8" s="112">
        <v>50</v>
      </c>
      <c r="D8" s="107"/>
      <c r="E8" s="113"/>
      <c r="F8" s="107"/>
    </row>
    <row r="9" spans="1:6" ht="12.75">
      <c r="A9" s="111" t="s">
        <v>219</v>
      </c>
      <c r="B9" s="112" t="s">
        <v>220</v>
      </c>
      <c r="C9" s="112">
        <v>47</v>
      </c>
      <c r="D9" s="107"/>
      <c r="E9" s="107"/>
      <c r="F9" s="107"/>
    </row>
    <row r="10" spans="1:6" ht="12.75">
      <c r="A10" s="112" t="s">
        <v>221</v>
      </c>
      <c r="B10" s="112" t="s">
        <v>222</v>
      </c>
      <c r="C10" s="112">
        <v>34</v>
      </c>
      <c r="D10" s="107"/>
      <c r="E10" s="107"/>
      <c r="F10" s="107"/>
    </row>
    <row r="11" spans="1:6" ht="12.75">
      <c r="A11" s="111" t="s">
        <v>223</v>
      </c>
      <c r="B11" s="112" t="s">
        <v>224</v>
      </c>
      <c r="C11" s="112">
        <v>27</v>
      </c>
      <c r="D11" s="107"/>
      <c r="E11" s="107"/>
      <c r="F11" s="107"/>
    </row>
    <row r="12" spans="1:6" ht="12.75">
      <c r="A12" s="112" t="s">
        <v>225</v>
      </c>
      <c r="B12" s="112" t="s">
        <v>226</v>
      </c>
      <c r="C12" s="112">
        <v>30</v>
      </c>
      <c r="D12" s="107"/>
      <c r="E12" s="107"/>
      <c r="F12" s="107"/>
    </row>
    <row r="13" spans="1:6" ht="12.75">
      <c r="A13" s="111" t="s">
        <v>227</v>
      </c>
      <c r="B13" s="112" t="s">
        <v>228</v>
      </c>
      <c r="C13" s="112">
        <v>10</v>
      </c>
      <c r="D13" s="107"/>
      <c r="E13" s="107"/>
      <c r="F13" s="107"/>
    </row>
    <row r="14" spans="1:6" ht="12.75">
      <c r="A14" s="112"/>
      <c r="B14" s="114" t="s">
        <v>229</v>
      </c>
      <c r="C14" s="115">
        <f>SUM(C7:C13)</f>
        <v>299</v>
      </c>
      <c r="D14" s="107"/>
      <c r="E14" s="107"/>
      <c r="F14" s="107"/>
    </row>
    <row r="15" spans="1:6" ht="12.75">
      <c r="A15" s="106"/>
      <c r="B15" s="106"/>
      <c r="C15" s="107"/>
      <c r="D15" s="107"/>
      <c r="E15" s="107"/>
      <c r="F15" s="107"/>
    </row>
    <row r="16" spans="1:6" ht="13.5" thickBot="1">
      <c r="A16" s="106"/>
      <c r="B16" s="106"/>
      <c r="C16" s="107"/>
      <c r="D16" s="107"/>
      <c r="E16" s="107"/>
      <c r="F16" s="107"/>
    </row>
    <row r="17" spans="1:6" ht="13.5" thickBot="1">
      <c r="A17" s="118" t="s">
        <v>230</v>
      </c>
      <c r="B17" s="119"/>
      <c r="C17" s="117"/>
      <c r="D17" s="117"/>
      <c r="E17" s="117"/>
      <c r="F17" s="116"/>
    </row>
    <row r="18" spans="1:6" ht="12.75">
      <c r="A18" s="106"/>
      <c r="B18" s="106"/>
      <c r="C18" s="107"/>
      <c r="D18" s="107"/>
      <c r="E18" s="107"/>
      <c r="F18" s="107"/>
    </row>
    <row r="19" spans="1:6" ht="12.75">
      <c r="A19" s="402" t="s">
        <v>231</v>
      </c>
      <c r="B19" s="403"/>
      <c r="C19" s="404"/>
      <c r="D19" s="405" t="s">
        <v>232</v>
      </c>
      <c r="E19" s="405"/>
      <c r="F19" s="405"/>
    </row>
    <row r="20" spans="1:6" ht="12.75">
      <c r="A20" s="406" t="s">
        <v>233</v>
      </c>
      <c r="B20" s="406"/>
      <c r="C20" s="406"/>
      <c r="D20" s="407">
        <v>47.1</v>
      </c>
      <c r="E20" s="407"/>
      <c r="F20" s="407"/>
    </row>
    <row r="21" spans="1:6" ht="12.75">
      <c r="A21" s="406" t="s">
        <v>234</v>
      </c>
      <c r="B21" s="406"/>
      <c r="C21" s="406"/>
      <c r="D21" s="408">
        <v>205.48</v>
      </c>
      <c r="E21" s="408"/>
      <c r="F21" s="408"/>
    </row>
    <row r="22" spans="1:6" ht="12.75">
      <c r="A22" s="400" t="s">
        <v>27</v>
      </c>
      <c r="B22" s="400"/>
      <c r="C22" s="400"/>
      <c r="D22" s="401">
        <f>SUM(D20:F21)</f>
        <v>252.57999999999998</v>
      </c>
      <c r="E22" s="401"/>
      <c r="F22" s="401"/>
    </row>
  </sheetData>
  <sheetProtection/>
  <mergeCells count="8">
    <mergeCell ref="A22:C22"/>
    <mergeCell ref="D22:F22"/>
    <mergeCell ref="A19:C19"/>
    <mergeCell ref="D19:F19"/>
    <mergeCell ref="A20:C20"/>
    <mergeCell ref="D20:F20"/>
    <mergeCell ref="A21:C21"/>
    <mergeCell ref="D21:F21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Szczepankiewicz.Alek</cp:lastModifiedBy>
  <cp:lastPrinted>2011-10-25T11:52:50Z</cp:lastPrinted>
  <dcterms:created xsi:type="dcterms:W3CDTF">2004-04-21T13:58:08Z</dcterms:created>
  <dcterms:modified xsi:type="dcterms:W3CDTF">2011-10-28T11:11:30Z</dcterms:modified>
  <cp:category/>
  <cp:version/>
  <cp:contentType/>
  <cp:contentStatus/>
</cp:coreProperties>
</file>